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Google Drive\Convocatoria DIUC\ENERO 2019\"/>
    </mc:Choice>
  </mc:AlternateContent>
  <bookViews>
    <workbookView xWindow="0" yWindow="0" windowWidth="28800" windowHeight="12300"/>
  </bookViews>
  <sheets>
    <sheet name="Hoja3" sheetId="4" r:id="rId1"/>
    <sheet name="Hoja4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4" l="1"/>
  <c r="D6" i="4"/>
  <c r="D7" i="4" s="1"/>
  <c r="E18" i="4" l="1"/>
  <c r="E23" i="4"/>
  <c r="E24" i="4"/>
  <c r="E25" i="4"/>
  <c r="E26" i="4"/>
  <c r="E27" i="4"/>
  <c r="E21" i="4"/>
  <c r="E19" i="4"/>
  <c r="E20" i="4"/>
  <c r="E22" i="4"/>
  <c r="B8" i="5"/>
  <c r="C12" i="4"/>
  <c r="D12" i="4" s="1"/>
  <c r="D13" i="4" s="1"/>
  <c r="C11" i="4"/>
  <c r="C10" i="4"/>
  <c r="C9" i="4"/>
  <c r="C8" i="4"/>
  <c r="C7" i="4"/>
  <c r="C6" i="4"/>
  <c r="C5" i="4"/>
  <c r="B4" i="4"/>
  <c r="C4" i="4" s="1"/>
  <c r="C3" i="4"/>
  <c r="E29" i="4" l="1"/>
  <c r="F29" i="4" s="1"/>
</calcChain>
</file>

<file path=xl/sharedStrings.xml><?xml version="1.0" encoding="utf-8"?>
<sst xmlns="http://schemas.openxmlformats.org/spreadsheetml/2006/main" count="49" uniqueCount="29">
  <si>
    <t>Salarios Universidad</t>
  </si>
  <si>
    <t>Principal I</t>
  </si>
  <si>
    <t>Agregado III</t>
  </si>
  <si>
    <t>Agregado II</t>
  </si>
  <si>
    <t>Auxiliar I</t>
  </si>
  <si>
    <t>Agregado I</t>
  </si>
  <si>
    <t>Auxiliar II</t>
  </si>
  <si>
    <t>Principal III</t>
  </si>
  <si>
    <t>Ocasional</t>
  </si>
  <si>
    <t>Mes</t>
  </si>
  <si>
    <t>Hora</t>
  </si>
  <si>
    <t>Principal II</t>
  </si>
  <si>
    <t>*salarios a aprobarse en el H. Consejo Universitario</t>
  </si>
  <si>
    <t>Director</t>
  </si>
  <si>
    <t>Codirector</t>
  </si>
  <si>
    <t>Asesor</t>
  </si>
  <si>
    <t>Rol</t>
  </si>
  <si>
    <t>Numero de Integrantes</t>
  </si>
  <si>
    <t>Dedicacion semanal en horas</t>
  </si>
  <si>
    <t>Tipo</t>
  </si>
  <si>
    <t>Sueldo Anual*</t>
  </si>
  <si>
    <t>*Año de 52 semanas</t>
  </si>
  <si>
    <t>Investigador**</t>
  </si>
  <si>
    <t>Técnico de Investigación**</t>
  </si>
  <si>
    <t>** Puede tener Investigadores y Técnicos de Investigación de distinto tipo. Escoja en cada línea un tipo distinto</t>
  </si>
  <si>
    <t>Total Anual del Fondo para Talento Humano</t>
  </si>
  <si>
    <t>Calculo Talento Humano Anual para un Equipo de Trabajo</t>
  </si>
  <si>
    <t>Tecnico Investigación</t>
  </si>
  <si>
    <t>*Tecnico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</si>
</sst>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1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Alignment="1">
      <alignment horizontal="left" vertic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I23" sqref="I23"/>
    </sheetView>
  </sheetViews>
  <sheetFormatPr baseColWidth="10" defaultRowHeight="15" x14ac:dyDescent="0.25"/>
  <cols>
    <col min="1" max="1" width="28.85546875" customWidth="1"/>
    <col min="2" max="2" width="25.5703125" bestFit="1" customWidth="1"/>
    <col min="3" max="3" width="21.42578125" customWidth="1"/>
    <col min="4" max="4" width="31.5703125" customWidth="1"/>
    <col min="5" max="5" width="16.7109375" customWidth="1"/>
    <col min="6" max="6" width="33.5703125" customWidth="1"/>
  </cols>
  <sheetData>
    <row r="1" spans="1:5" x14ac:dyDescent="0.25">
      <c r="A1" s="15"/>
      <c r="B1" s="15"/>
      <c r="C1" s="16"/>
    </row>
    <row r="2" spans="1:5" x14ac:dyDescent="0.25">
      <c r="A2" s="1" t="s">
        <v>0</v>
      </c>
      <c r="B2" s="2" t="s">
        <v>9</v>
      </c>
      <c r="C2" s="2" t="s">
        <v>10</v>
      </c>
    </row>
    <row r="3" spans="1:5" x14ac:dyDescent="0.25">
      <c r="A3" s="3" t="s">
        <v>7</v>
      </c>
      <c r="B3" s="3">
        <v>5300</v>
      </c>
      <c r="C3" s="3">
        <f>B3/160</f>
        <v>33.125</v>
      </c>
    </row>
    <row r="4" spans="1:5" x14ac:dyDescent="0.25">
      <c r="A4" s="3" t="s">
        <v>11</v>
      </c>
      <c r="B4" s="3">
        <f>B5+537.5</f>
        <v>4762.5</v>
      </c>
      <c r="C4" s="3">
        <f>B4/160</f>
        <v>29.765625</v>
      </c>
    </row>
    <row r="5" spans="1:5" x14ac:dyDescent="0.25">
      <c r="A5" s="3" t="s">
        <v>1</v>
      </c>
      <c r="B5" s="3">
        <v>4225</v>
      </c>
      <c r="C5" s="3">
        <f t="shared" ref="C5:C12" si="0">B5/160</f>
        <v>26.40625</v>
      </c>
    </row>
    <row r="6" spans="1:5" x14ac:dyDescent="0.25">
      <c r="A6" s="3" t="s">
        <v>2</v>
      </c>
      <c r="B6" s="3">
        <v>3900</v>
      </c>
      <c r="C6" s="3">
        <f t="shared" si="0"/>
        <v>24.375</v>
      </c>
      <c r="D6">
        <f>24.375*5</f>
        <v>121.875</v>
      </c>
    </row>
    <row r="7" spans="1:5" x14ac:dyDescent="0.25">
      <c r="A7" s="3" t="s">
        <v>3</v>
      </c>
      <c r="B7" s="3">
        <v>3575</v>
      </c>
      <c r="C7" s="3">
        <f t="shared" si="0"/>
        <v>22.34375</v>
      </c>
      <c r="D7">
        <f>D6*52</f>
        <v>6337.5</v>
      </c>
    </row>
    <row r="8" spans="1:5" x14ac:dyDescent="0.25">
      <c r="A8" s="3" t="s">
        <v>5</v>
      </c>
      <c r="B8" s="3">
        <v>3250</v>
      </c>
      <c r="C8" s="3">
        <f t="shared" si="0"/>
        <v>20.3125</v>
      </c>
    </row>
    <row r="9" spans="1:5" x14ac:dyDescent="0.25">
      <c r="A9" s="3" t="s">
        <v>6</v>
      </c>
      <c r="B9" s="3">
        <v>2900</v>
      </c>
      <c r="C9" s="3">
        <f t="shared" si="0"/>
        <v>18.125</v>
      </c>
    </row>
    <row r="10" spans="1:5" x14ac:dyDescent="0.25">
      <c r="A10" s="3" t="s">
        <v>4</v>
      </c>
      <c r="B10" s="3">
        <v>2500</v>
      </c>
      <c r="C10" s="3">
        <f t="shared" si="0"/>
        <v>15.625</v>
      </c>
    </row>
    <row r="11" spans="1:5" x14ac:dyDescent="0.25">
      <c r="A11" s="3" t="s">
        <v>8</v>
      </c>
      <c r="B11" s="3">
        <v>2000</v>
      </c>
      <c r="C11" s="3">
        <f t="shared" si="0"/>
        <v>12.5</v>
      </c>
    </row>
    <row r="12" spans="1:5" x14ac:dyDescent="0.25">
      <c r="A12" s="3" t="s">
        <v>28</v>
      </c>
      <c r="B12" s="3">
        <v>1000</v>
      </c>
      <c r="C12" s="3">
        <f t="shared" si="0"/>
        <v>6.25</v>
      </c>
      <c r="D12">
        <f>C12*40</f>
        <v>250</v>
      </c>
    </row>
    <row r="13" spans="1:5" x14ac:dyDescent="0.25">
      <c r="A13" s="4" t="s">
        <v>12</v>
      </c>
      <c r="D13">
        <f>D12*52</f>
        <v>13000</v>
      </c>
    </row>
    <row r="15" spans="1:5" ht="15.75" thickBot="1" x14ac:dyDescent="0.3"/>
    <row r="16" spans="1:5" x14ac:dyDescent="0.25">
      <c r="A16" s="17" t="s">
        <v>26</v>
      </c>
      <c r="B16" s="18"/>
      <c r="C16" s="18"/>
      <c r="D16" s="18"/>
      <c r="E16" s="19"/>
    </row>
    <row r="17" spans="1:6" x14ac:dyDescent="0.25">
      <c r="A17" s="5" t="s">
        <v>16</v>
      </c>
      <c r="B17" s="2" t="s">
        <v>19</v>
      </c>
      <c r="C17" s="2" t="s">
        <v>17</v>
      </c>
      <c r="D17" s="2" t="s">
        <v>18</v>
      </c>
      <c r="E17" s="6" t="s">
        <v>20</v>
      </c>
    </row>
    <row r="18" spans="1:6" x14ac:dyDescent="0.25">
      <c r="A18" s="7" t="s">
        <v>13</v>
      </c>
      <c r="B18" s="3" t="s">
        <v>2</v>
      </c>
      <c r="C18" s="3">
        <v>1</v>
      </c>
      <c r="D18" s="3">
        <v>12</v>
      </c>
      <c r="E18" s="9">
        <f>(((VLOOKUP(Hoja3!B18,Hoja4!$A$1:B$10,2))/160)*D18)*C18*52</f>
        <v>15210</v>
      </c>
    </row>
    <row r="19" spans="1:6" x14ac:dyDescent="0.25">
      <c r="A19" s="7" t="s">
        <v>14</v>
      </c>
      <c r="B19" s="3" t="s">
        <v>2</v>
      </c>
      <c r="C19" s="3">
        <v>1</v>
      </c>
      <c r="D19" s="3">
        <v>6</v>
      </c>
      <c r="E19" s="9">
        <f>(((VLOOKUP(Hoja3!B19,Hoja4!$A$1:B$10,2))/160)*D19)*C19*52</f>
        <v>7605</v>
      </c>
    </row>
    <row r="20" spans="1:6" x14ac:dyDescent="0.25">
      <c r="A20" s="20" t="s">
        <v>15</v>
      </c>
      <c r="B20" s="3" t="s">
        <v>7</v>
      </c>
      <c r="C20" s="3">
        <v>0</v>
      </c>
      <c r="D20" s="3">
        <v>0</v>
      </c>
      <c r="E20" s="9">
        <f>(((VLOOKUP(Hoja3!B20,Hoja4!$A$1:B$10,2))/160)*D20)*C20*52</f>
        <v>0</v>
      </c>
    </row>
    <row r="21" spans="1:6" x14ac:dyDescent="0.25">
      <c r="A21" s="20"/>
      <c r="B21" s="3" t="s">
        <v>7</v>
      </c>
      <c r="C21" s="3">
        <v>0</v>
      </c>
      <c r="D21" s="3">
        <v>0</v>
      </c>
      <c r="E21" s="9">
        <f>(((VLOOKUP(Hoja3!B21,Hoja4!$A$1:B$10,2))/160)*D21)*C21*52</f>
        <v>0</v>
      </c>
    </row>
    <row r="22" spans="1:6" x14ac:dyDescent="0.25">
      <c r="A22" s="20" t="s">
        <v>22</v>
      </c>
      <c r="B22" s="3" t="s">
        <v>7</v>
      </c>
      <c r="C22" s="3">
        <v>0</v>
      </c>
      <c r="D22" s="3">
        <v>0</v>
      </c>
      <c r="E22" s="9">
        <f>(((VLOOKUP(Hoja3!B22,Hoja4!$A$1:B$10,2))/160)*D22)*C22*52</f>
        <v>0</v>
      </c>
    </row>
    <row r="23" spans="1:6" x14ac:dyDescent="0.25">
      <c r="A23" s="20"/>
      <c r="B23" s="3" t="s">
        <v>7</v>
      </c>
      <c r="C23" s="3">
        <v>0</v>
      </c>
      <c r="D23" s="3">
        <v>0</v>
      </c>
      <c r="E23" s="9">
        <f>(((VLOOKUP(Hoja3!B23,Hoja4!$A$1:B$10,2))/160)*D23)*C23*52</f>
        <v>0</v>
      </c>
    </row>
    <row r="24" spans="1:6" x14ac:dyDescent="0.25">
      <c r="A24" s="20"/>
      <c r="B24" s="3" t="s">
        <v>7</v>
      </c>
      <c r="C24" s="3">
        <v>0</v>
      </c>
      <c r="D24" s="3">
        <v>0</v>
      </c>
      <c r="E24" s="9">
        <f>(((VLOOKUP(Hoja3!B24,Hoja4!$A$1:B$10,2))/160)*D24)*C24*52</f>
        <v>0</v>
      </c>
    </row>
    <row r="25" spans="1:6" x14ac:dyDescent="0.25">
      <c r="A25" s="20"/>
      <c r="B25" s="3" t="s">
        <v>7</v>
      </c>
      <c r="C25" s="3">
        <v>0</v>
      </c>
      <c r="D25" s="3">
        <v>0</v>
      </c>
      <c r="E25" s="9">
        <f>(((VLOOKUP(Hoja3!B25,Hoja4!$A$1:B$10,2))/160)*D25)*C25*52</f>
        <v>0</v>
      </c>
    </row>
    <row r="26" spans="1:6" x14ac:dyDescent="0.25">
      <c r="A26" s="20"/>
      <c r="B26" s="3" t="s">
        <v>7</v>
      </c>
      <c r="C26" s="3">
        <v>0</v>
      </c>
      <c r="D26" s="3">
        <v>0</v>
      </c>
      <c r="E26" s="9">
        <f>(((VLOOKUP(Hoja3!B26,Hoja4!$A$1:B$10,2))/160)*D26)*C26*52</f>
        <v>0</v>
      </c>
    </row>
    <row r="27" spans="1:6" x14ac:dyDescent="0.25">
      <c r="A27" s="20"/>
      <c r="B27" s="3" t="s">
        <v>7</v>
      </c>
      <c r="C27" s="3">
        <v>0</v>
      </c>
      <c r="D27" s="3">
        <v>0</v>
      </c>
      <c r="E27" s="9">
        <f>(((VLOOKUP(Hoja3!B27,Hoja4!$A$1:B$10,2))/160)*D27)*C27*52</f>
        <v>0</v>
      </c>
    </row>
    <row r="28" spans="1:6" ht="15.75" thickBot="1" x14ac:dyDescent="0.3">
      <c r="A28" s="11" t="s">
        <v>23</v>
      </c>
      <c r="B28" s="3" t="s">
        <v>27</v>
      </c>
      <c r="C28" s="3">
        <v>2</v>
      </c>
      <c r="D28" s="3">
        <v>40</v>
      </c>
      <c r="E28" s="9">
        <f>(((VLOOKUP(Hoja3!B28,Hoja4!$A$1:B$10,2))/160)*D28)*C28*52</f>
        <v>26000</v>
      </c>
    </row>
    <row r="29" spans="1:6" ht="15.75" thickBot="1" x14ac:dyDescent="0.3">
      <c r="A29" s="12" t="s">
        <v>25</v>
      </c>
      <c r="B29" s="13"/>
      <c r="C29" s="13"/>
      <c r="D29" s="14"/>
      <c r="E29" s="10">
        <f>SUM(E18:E28)</f>
        <v>48815</v>
      </c>
      <c r="F29" s="8" t="str">
        <f>IF(E29&lt;=50000,"Semilla o Consolidación",IF(E29&lt;=80000,"Consolidación","No Aplicable"))</f>
        <v>Semilla o Consolidación</v>
      </c>
    </row>
    <row r="30" spans="1:6" x14ac:dyDescent="0.25">
      <c r="A30" t="s">
        <v>21</v>
      </c>
    </row>
    <row r="31" spans="1:6" x14ac:dyDescent="0.25">
      <c r="A31" t="s">
        <v>24</v>
      </c>
    </row>
  </sheetData>
  <mergeCells count="5">
    <mergeCell ref="A29:D29"/>
    <mergeCell ref="A1:C1"/>
    <mergeCell ref="A16:E16"/>
    <mergeCell ref="A20:A21"/>
    <mergeCell ref="A22:A27"/>
  </mergeCells>
  <dataValidations count="4">
    <dataValidation type="list" allowBlank="1" showInputMessage="1" showErrorMessage="1" sqref="B18:B28">
      <formula1>$A$3:$A$12</formula1>
    </dataValidation>
    <dataValidation type="whole" operator="equal" allowBlank="1" showInputMessage="1" showErrorMessage="1" error="Máximo 1 Director" sqref="C18">
      <formula1>1</formula1>
    </dataValidation>
    <dataValidation type="whole" allowBlank="1" showInputMessage="1" showErrorMessage="1" error="Máximo 1 Codirector" sqref="C19">
      <formula1>0</formula1>
      <formula2>1</formula2>
    </dataValidation>
    <dataValidation type="whole" allowBlank="1" showInputMessage="1" showErrorMessage="1" error="Máximo 2 asesores" sqref="C20:C21">
      <formula1>0</formula1>
      <formula2>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"/>
    </sheetView>
  </sheetViews>
  <sheetFormatPr baseColWidth="10" defaultRowHeight="15" x14ac:dyDescent="0.25"/>
  <cols>
    <col min="1" max="1" width="25.5703125" bestFit="1" customWidth="1"/>
  </cols>
  <sheetData>
    <row r="1" spans="1:2" x14ac:dyDescent="0.25">
      <c r="A1" s="3" t="s">
        <v>5</v>
      </c>
      <c r="B1" s="3">
        <v>3250</v>
      </c>
    </row>
    <row r="2" spans="1:2" x14ac:dyDescent="0.25">
      <c r="A2" s="3" t="s">
        <v>3</v>
      </c>
      <c r="B2" s="3">
        <v>3575</v>
      </c>
    </row>
    <row r="3" spans="1:2" x14ac:dyDescent="0.25">
      <c r="A3" s="3" t="s">
        <v>2</v>
      </c>
      <c r="B3" s="3">
        <v>3900</v>
      </c>
    </row>
    <row r="4" spans="1:2" x14ac:dyDescent="0.25">
      <c r="A4" s="3" t="s">
        <v>4</v>
      </c>
      <c r="B4" s="3">
        <v>2500</v>
      </c>
    </row>
    <row r="5" spans="1:2" x14ac:dyDescent="0.25">
      <c r="A5" s="3" t="s">
        <v>6</v>
      </c>
      <c r="B5" s="3">
        <v>2900</v>
      </c>
    </row>
    <row r="6" spans="1:2" x14ac:dyDescent="0.25">
      <c r="A6" s="3" t="s">
        <v>8</v>
      </c>
      <c r="B6" s="3">
        <v>2000</v>
      </c>
    </row>
    <row r="7" spans="1:2" x14ac:dyDescent="0.25">
      <c r="A7" s="3" t="s">
        <v>1</v>
      </c>
      <c r="B7" s="3">
        <v>4225</v>
      </c>
    </row>
    <row r="8" spans="1:2" x14ac:dyDescent="0.25">
      <c r="A8" s="3" t="s">
        <v>11</v>
      </c>
      <c r="B8" s="3">
        <f>B9+537.5</f>
        <v>5837.5</v>
      </c>
    </row>
    <row r="9" spans="1:2" x14ac:dyDescent="0.25">
      <c r="A9" s="3" t="s">
        <v>7</v>
      </c>
      <c r="B9" s="3">
        <v>5300</v>
      </c>
    </row>
    <row r="10" spans="1:2" x14ac:dyDescent="0.25">
      <c r="A10" s="3" t="s">
        <v>27</v>
      </c>
      <c r="B10" s="3">
        <v>1000</v>
      </c>
    </row>
  </sheetData>
  <sortState ref="A1:B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Maria Avila Ordóñez</dc:creator>
  <cp:lastModifiedBy>User</cp:lastModifiedBy>
  <dcterms:created xsi:type="dcterms:W3CDTF">2018-11-29T20:36:49Z</dcterms:created>
  <dcterms:modified xsi:type="dcterms:W3CDTF">2019-01-22T22:48:04Z</dcterms:modified>
</cp:coreProperties>
</file>