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ESTIÓN DE LA CALIDAD\CONTROL DE DOCUMENTOS\RECOPILACIÓN DE INFORMACIÓN\2022\Vicerrectorado de Investigación\"/>
    </mc:Choice>
  </mc:AlternateContent>
  <workbookProtection workbookAlgorithmName="SHA-512" workbookHashValue="Sopd6ZPv0O0v/XuMQD+KcmhzlrIC1Nxja23u2gH9A/kve9X7ikYITVeCYR0IrVOUREcRENsPigQRMSzcnLmRHQ==" workbookSaltValue="PTINCgBjRtdLGMHfR4Mj4g==" workbookSpinCount="100000" lockStructure="1"/>
  <bookViews>
    <workbookView xWindow="0" yWindow="0" windowWidth="20490" windowHeight="7050"/>
  </bookViews>
  <sheets>
    <sheet name="informe de ejecución presupuest" sheetId="6" r:id="rId1"/>
    <sheet name="DESCRIPCION ITEMS" sheetId="12" r:id="rId2"/>
    <sheet name="Datos" sheetId="14" r:id="rId3"/>
  </sheets>
  <definedNames>
    <definedName name="_xlnm.Print_Area" localSheetId="0">'informe de ejecución presupuest'!$B$14:$G$63</definedName>
  </definedNames>
  <calcPr calcId="162913"/>
</workbook>
</file>

<file path=xl/calcChain.xml><?xml version="1.0" encoding="utf-8"?>
<calcChain xmlns="http://schemas.openxmlformats.org/spreadsheetml/2006/main">
  <c r="H68" i="6" l="1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F16" i="6"/>
  <c r="F18" i="6"/>
  <c r="G18" i="6" s="1"/>
  <c r="F19" i="6"/>
  <c r="H18" i="6" s="1"/>
  <c r="F44" i="6"/>
  <c r="H43" i="6" s="1"/>
  <c r="F45" i="6"/>
  <c r="G45" i="6" s="1"/>
  <c r="F46" i="6"/>
  <c r="G46" i="6" s="1"/>
  <c r="F47" i="6"/>
  <c r="G47" i="6" s="1"/>
  <c r="F48" i="6"/>
  <c r="G48" i="6" s="1"/>
  <c r="F41" i="6"/>
  <c r="G41" i="6"/>
  <c r="F35" i="6"/>
  <c r="G35" i="6" s="1"/>
  <c r="F28" i="6"/>
  <c r="G28" i="6" s="1"/>
  <c r="F21" i="6"/>
  <c r="G21" i="6" s="1"/>
  <c r="H23" i="6"/>
  <c r="H30" i="6"/>
  <c r="H58" i="6"/>
  <c r="E58" i="6"/>
  <c r="F49" i="6"/>
  <c r="G49" i="6" s="1"/>
  <c r="F50" i="6"/>
  <c r="H49" i="6" s="1"/>
  <c r="F51" i="6"/>
  <c r="G51" i="6" s="1"/>
  <c r="F52" i="6"/>
  <c r="G52" i="6" s="1"/>
  <c r="F53" i="6"/>
  <c r="F54" i="6"/>
  <c r="G54" i="6" s="1"/>
  <c r="F55" i="6"/>
  <c r="H54" i="6" s="1"/>
  <c r="F56" i="6"/>
  <c r="G56" i="6" s="1"/>
  <c r="F57" i="6"/>
  <c r="H56" i="6" s="1"/>
  <c r="F61" i="6"/>
  <c r="H60" i="6" s="1"/>
  <c r="F60" i="6"/>
  <c r="F33" i="6"/>
  <c r="G33" i="6" s="1"/>
  <c r="F34" i="6"/>
  <c r="H33" i="6" s="1"/>
  <c r="F36" i="6"/>
  <c r="G36" i="6" s="1"/>
  <c r="F37" i="6"/>
  <c r="G37" i="6" s="1"/>
  <c r="F38" i="6"/>
  <c r="H37" i="6" s="1"/>
  <c r="F39" i="6"/>
  <c r="H38" i="6" s="1"/>
  <c r="F40" i="6"/>
  <c r="G40" i="6" s="1"/>
  <c r="F42" i="6"/>
  <c r="G42" i="6" s="1"/>
  <c r="F43" i="6"/>
  <c r="G43" i="6" s="1"/>
  <c r="F32" i="6"/>
  <c r="G32" i="6" s="1"/>
  <c r="F25" i="6"/>
  <c r="G25" i="6" s="1"/>
  <c r="F26" i="6"/>
  <c r="H25" i="6" s="1"/>
  <c r="F27" i="6"/>
  <c r="G27" i="6" s="1"/>
  <c r="F29" i="6"/>
  <c r="H28" i="6" s="1"/>
  <c r="F17" i="6"/>
  <c r="G17" i="6" s="1"/>
  <c r="F20" i="6"/>
  <c r="F22" i="6"/>
  <c r="H21" i="6" s="1"/>
  <c r="E62" i="6"/>
  <c r="E30" i="6"/>
  <c r="E23" i="6"/>
  <c r="H41" i="6"/>
  <c r="G53" i="6"/>
  <c r="H52" i="6"/>
  <c r="G16" i="6"/>
  <c r="H16" i="6"/>
  <c r="H39" i="6"/>
  <c r="H47" i="6"/>
  <c r="G20" i="6"/>
  <c r="H19" i="6"/>
  <c r="H35" i="6"/>
  <c r="G55" i="6"/>
  <c r="G34" i="6"/>
  <c r="G60" i="6"/>
  <c r="G44" i="6" l="1"/>
  <c r="E63" i="6"/>
  <c r="G62" i="6"/>
  <c r="H55" i="6"/>
  <c r="F62" i="6"/>
  <c r="G61" i="6"/>
  <c r="G29" i="6"/>
  <c r="F30" i="6"/>
  <c r="H29" i="6" s="1"/>
  <c r="H31" i="6"/>
  <c r="G26" i="6"/>
  <c r="G30" i="6" s="1"/>
  <c r="G50" i="6"/>
  <c r="F58" i="6"/>
  <c r="H57" i="6" s="1"/>
  <c r="H48" i="6"/>
  <c r="H53" i="6"/>
  <c r="H50" i="6"/>
  <c r="H32" i="6"/>
  <c r="H59" i="6"/>
  <c r="G19" i="6"/>
  <c r="G38" i="6"/>
  <c r="H42" i="6"/>
  <c r="G39" i="6"/>
  <c r="G22" i="6"/>
  <c r="H24" i="6"/>
  <c r="H26" i="6"/>
  <c r="H44" i="6"/>
  <c r="H61" i="6"/>
  <c r="G57" i="6"/>
  <c r="H51" i="6"/>
  <c r="H17" i="6"/>
  <c r="F23" i="6"/>
  <c r="H22" i="6" s="1"/>
  <c r="H36" i="6"/>
  <c r="G58" i="6" l="1"/>
  <c r="G63" i="6" s="1"/>
  <c r="G23" i="6"/>
  <c r="F63" i="6"/>
</calcChain>
</file>

<file path=xl/comments1.xml><?xml version="1.0" encoding="utf-8"?>
<comments xmlns="http://schemas.openxmlformats.org/spreadsheetml/2006/main">
  <authors>
    <author>amejia</author>
  </authors>
  <commentList>
    <comment ref="B66" authorId="0" shapeId="0">
      <text>
        <r>
          <rPr>
            <b/>
            <sz val="8"/>
            <color indexed="81"/>
            <rFont val="Tahoma"/>
            <family val="2"/>
          </rPr>
          <t>Concepto del gasto. Por ejemplo: Petición de pago a … por el mes de ….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 xml:space="preserve">Fecha del documento de solicitud entregado por el  Director del Proyecto
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 xml:space="preserve">NÚMERO DEL OFICIO DEL DIRECTOR DEL PROYECTO ENTREGADO A LA UCUENCA EP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6" authorId="0" shapeId="0">
      <text>
        <r>
          <rPr>
            <sz val="8"/>
            <color indexed="81"/>
            <rFont val="Tahoma"/>
            <family val="2"/>
          </rPr>
          <t xml:space="preserve">Valor que consta en el oficio de petición a la UCUENCA EP
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 xml:space="preserve">Cantidad que efectivamente fue pagada desde la UCUENCA EP. Estos valores varían principalmente en compras y requerimientos.
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 xml:space="preserve">Diferencia entre lo asignado por el VIUC y el valor pagado por la UCUENCA EP. El final de este cuadro tiene que coincidir con el saldo del rubro: casilla G52
</t>
        </r>
      </text>
    </comment>
  </commentList>
</comments>
</file>

<file path=xl/sharedStrings.xml><?xml version="1.0" encoding="utf-8"?>
<sst xmlns="http://schemas.openxmlformats.org/spreadsheetml/2006/main" count="205" uniqueCount="141">
  <si>
    <t>CODIGO</t>
  </si>
  <si>
    <t>RUBRO</t>
  </si>
  <si>
    <t>Investigadores</t>
  </si>
  <si>
    <t>Asesores</t>
  </si>
  <si>
    <t>Transporte de Personal</t>
  </si>
  <si>
    <t>Pasajes al exterior</t>
  </si>
  <si>
    <t>Pasajes al interior</t>
  </si>
  <si>
    <t>Viáticos y Subsistencias en el interior</t>
  </si>
  <si>
    <t>Edición Impresión, Reproducción y Publicaciones</t>
  </si>
  <si>
    <t>Materiales de Oficina</t>
  </si>
  <si>
    <t>Libros y Colecciones</t>
  </si>
  <si>
    <t xml:space="preserve">                 EQUIPOS</t>
  </si>
  <si>
    <t>Maquinarias y Equipos</t>
  </si>
  <si>
    <t>Equipos, Sistemas y Paquetes Informáticos</t>
  </si>
  <si>
    <t>TOTAL</t>
  </si>
  <si>
    <t>Subtotal personal del proyecto</t>
  </si>
  <si>
    <t>Subtotal viajes técnicos</t>
  </si>
  <si>
    <t>Materiales de oficina</t>
  </si>
  <si>
    <t>Subtotal Equipos</t>
  </si>
  <si>
    <t>Descripción</t>
  </si>
  <si>
    <t>Materiales de Impresión, Fotografía, Reproducción y Publicaciones</t>
  </si>
  <si>
    <t>Agrupa las asignaciones destinadas a la compra de todo tipo de maquinarias y equipos, excepto de equipos informáticos.</t>
  </si>
  <si>
    <t>Gastos para atención de delegados</t>
  </si>
  <si>
    <t>Dispositivos Médicos para Laboratorio Clínico y Patología</t>
  </si>
  <si>
    <t>Materiales de Impresión, fotografía, reproducción y publicaciones</t>
  </si>
  <si>
    <t>Eventos públicos y oficiales</t>
  </si>
  <si>
    <t>Materiales Didácticos</t>
  </si>
  <si>
    <t>Semovientes</t>
  </si>
  <si>
    <t>Publicidad y propaganda usando otros medios</t>
  </si>
  <si>
    <t>Gastos para atención de delegados extranjeros</t>
  </si>
  <si>
    <t>Consultoría, Asesoría e Investigación especializada</t>
  </si>
  <si>
    <t>Maquinarias y Equipos (Arrendamientos)</t>
  </si>
  <si>
    <t>PERSONAL DEL PROYECTO</t>
  </si>
  <si>
    <t xml:space="preserve">               VIAJES TECNICOS</t>
  </si>
  <si>
    <t xml:space="preserve">                GASTOS DIRECTOS DE LA INVESTIGACION</t>
  </si>
  <si>
    <t>Subtotal Gastos Directos de la Investigación</t>
  </si>
  <si>
    <t>Insumos, Bienes, Materiales y Suministros para la Construcción, Eléctricos, Plomería
Carpintería, Señalización Vial, Navegación y Contra Incendios</t>
  </si>
  <si>
    <t>Herramientas (Bienes de larga duración)</t>
  </si>
  <si>
    <t>Herramientas (Bienes Muebles no Depreciables)</t>
  </si>
  <si>
    <t xml:space="preserve"> </t>
  </si>
  <si>
    <t>Investigadores Asociados</t>
  </si>
  <si>
    <t>Asistentes de Investigación: Becarios</t>
  </si>
  <si>
    <t>Asistentes de Investigación:  Ayudantes de Investigación</t>
  </si>
  <si>
    <t>Personal de apoyo</t>
  </si>
  <si>
    <t>Descripción de los ítems presupuestarios</t>
  </si>
  <si>
    <t>NOMBRE</t>
  </si>
  <si>
    <t>ITEMS: PERSONAL DEL PROYECTO</t>
  </si>
  <si>
    <t>ITEMS: VIAJES TECNICOS</t>
  </si>
  <si>
    <t>Capacitación a Servidores Públicos</t>
  </si>
  <si>
    <r>
      <t xml:space="preserve">Gastos por servicios de publicidad y propaganda que utilizan las instituciones públicas a través de medios de comunicación diferentes a los masivos. (Se cubren valores por </t>
    </r>
    <r>
      <rPr>
        <b/>
        <sz val="11"/>
        <color theme="1"/>
        <rFont val="Calibri"/>
        <family val="2"/>
        <scheme val="minor"/>
      </rPr>
      <t xml:space="preserve">trípticos, afiches, banners </t>
    </r>
    <r>
      <rPr>
        <sz val="11"/>
        <color theme="1"/>
        <rFont val="Calibri"/>
        <family val="2"/>
        <scheme val="minor"/>
      </rPr>
      <t>de talleres o eventos)</t>
    </r>
  </si>
  <si>
    <t xml:space="preserve">Gastos para la adquisición de suministros y materiales necesarios para el normal desarrollo de las labores institucionales </t>
  </si>
  <si>
    <t>Herramientas y Equipos Menores</t>
  </si>
  <si>
    <t>Gastos en herramientas y equipos menores. (Costo inferior a US $ 100,00).</t>
  </si>
  <si>
    <t>Investigaciones Profesionales y Análisis de Laboratorio</t>
  </si>
  <si>
    <t>Adquisición de Accesorios e Insumos Químicos y Orgánicos</t>
  </si>
  <si>
    <t>Suministros para Actividades Agropecuarias, Pesca y Caza</t>
  </si>
  <si>
    <t>Investigaciones profesionales y exámenes de laboratorio</t>
  </si>
  <si>
    <t>ITEMS:  MAQUINARIAS Y EQUIPOS</t>
  </si>
  <si>
    <t>Almacenamiento, Embalaje, Envase y Recarga de Extintores</t>
  </si>
  <si>
    <t>ITEMS: GASTOS DIRECTOS DE LA INVESTIGACION</t>
  </si>
  <si>
    <t>APROBADO</t>
  </si>
  <si>
    <t>GASTADO</t>
  </si>
  <si>
    <t>SALDO</t>
  </si>
  <si>
    <t>FECHA</t>
  </si>
  <si>
    <t>SALDO DEL RUBRO</t>
  </si>
  <si>
    <t>VALOR SOLICITADO</t>
  </si>
  <si>
    <t>Técnicos de Investigación</t>
  </si>
  <si>
    <t>Personal de investigación: junior, senior, experto</t>
  </si>
  <si>
    <t>Contratación de servicios profesionales especializados</t>
  </si>
  <si>
    <t>Materiales didácticos</t>
  </si>
  <si>
    <t>Director</t>
  </si>
  <si>
    <t>Codirector</t>
  </si>
  <si>
    <t>VALOR EFECTIVAMENTE  PAGADO</t>
  </si>
  <si>
    <t>Editable</t>
  </si>
  <si>
    <t>Llenar solo los ítems que cuenta sus proyectos, el resto dejarlos en blanco</t>
  </si>
  <si>
    <t>Encuestadores</t>
  </si>
  <si>
    <t xml:space="preserve"> Asistentes de Investigación:  Ayudantes de Investigación. Becas</t>
  </si>
  <si>
    <t>Honorarios por contratos civiles de servicios (asesores, personal de apoyo,  Personal de investigación: junior, senior, experto, Asistentes de Investigación: Becarios, Técnicos de Investigación)</t>
  </si>
  <si>
    <t>Encuestadores. Servicios Personales Eventuales sin Relación de Dependencia</t>
  </si>
  <si>
    <t>Viáticos y Subsistencias en el exterior</t>
  </si>
  <si>
    <t>Eventos Oficiales</t>
  </si>
  <si>
    <t>Eventos Públicos promocionales</t>
  </si>
  <si>
    <t>Materiales de aseo</t>
  </si>
  <si>
    <t>Insumos, Bienes, Materiales y Suministros para la Construcción, Eléctricos, Plomería
Carpintería, Señalización Vial, Navegación, Contra Incendios y placas</t>
  </si>
  <si>
    <t>Egresos para sanidad agropecuaria</t>
  </si>
  <si>
    <t xml:space="preserve">Herramientas </t>
  </si>
  <si>
    <t>Eventos públicos promocionales</t>
  </si>
  <si>
    <t>Egresos por hospedaje y alimentación de los servidores y trabajadores públicos en comisión de servicios dentro del país</t>
  </si>
  <si>
    <t>Egresos por hospedaje y alimentación de los servidores y trabajadores públicos enviados a comisión de servicios al exterior</t>
  </si>
  <si>
    <t>Egresos por movilización y transporte  de servidores y trabajadores públicos fuera del país; transporte de delegados, misiones, comisiones y representaciones extranjeras y nacionales que brindan asistencia técnica y participan en eventos de entidades públicas y para deportistas, entrenadores y cuerpo técnico que representen al país.</t>
  </si>
  <si>
    <t>Egresos por movilización y transporte de servidores y trabajadores públicos dentro del país; transporte de delegados, misiones, comisiones y representaciones extranjeras y nacionales que brindan asistencia técnica y participan en eventos de entidades públicas y para deportistas, entrenadores y cuerpo técnico que representen al país.</t>
  </si>
  <si>
    <t>Egresos por servicios personales eventuales sin relación de dependencia, contratados para procesos electorales, encuestas,
avalúos, remates entre otros.</t>
  </si>
  <si>
    <t>Egresos por honorarios estipulados en contratos civiles de servicios profesionales o contratos técnicos especializados, sin
relación de dependencia para puestos comprendidos en todos los grupos ocupacionales.</t>
  </si>
  <si>
    <t>Asignación de recursos a personas para que continúen o completen sus estudios.</t>
  </si>
  <si>
    <t>Egresos para el servicio de transporte de personas.</t>
  </si>
  <si>
    <t>Egresos por almacenamiento, embalaje, desembalaje, envase, desenvase de toda clase de objetos y bienes y recarga de
extintores.</t>
  </si>
  <si>
    <t>Egresos por impresión y empastado de libros, folletos, revistas, memorias, instructivos, manuales y otros elementos oficiales;
reproducción de especies fiscales, suscripciones, fotocopiado, traducciones, enmarcaciones, serigrafías, fotografías,
carnetización; filmación e imágenes satelitales.</t>
  </si>
  <si>
    <t>Egresos para la realización de actos y ceremonias oficiales, incluye los que requieran las oficinas instaladas en el exterior para</t>
  </si>
  <si>
    <t>Egresos para la organización y ejecución de ferias, exposiciones, ruedas de negocios y negociaciones, incluye alquiler,
montaje, desmontaje, logística, organización, ejecución y otros relacionados con eventos públicos promocionales nacionales e internacionales.</t>
  </si>
  <si>
    <t>Egresos de hospedaje y alimentación a delegados, misiones, comisiones y representaciones extranjeras y nacionales que
brindan asistencia técnica y participan en eventos de entidades públicas, deportistas, entrenadores y cuerpo técnico que
representen al país.</t>
  </si>
  <si>
    <t>Egresos por servicios especializados de asesoría, investigación profesional y técnica.</t>
  </si>
  <si>
    <t>Egresos por alquiler de toda clase de maquinarias y equipos, excepto en equipos informáticos.</t>
  </si>
  <si>
    <t>Egresos para cubrir la realización de investigaciones profesionales y análisis de laboratorio.</t>
  </si>
  <si>
    <t>Egresos por contratación de servicios especializados para la capacitación y adiestramiento exclusivamente para servidores
públicos.</t>
  </si>
  <si>
    <t>Egresos por suministros y materiales para imprenta, fotografía, reproducción, revistas, periódicos y otras publicaciones.</t>
  </si>
  <si>
    <t>Egresos para la adquisición de dispositivos médicos utilizados en los servicios de laboratorio clínico y de patología excepto los
equipos biomédicos.</t>
  </si>
  <si>
    <t>Egresos por insumos, materiales y suministros para construcción, electricidad, plomería, carpintería, señalización vial,
tránsito, navegación, contra incendios y placas.</t>
  </si>
  <si>
    <t>Egresos por la adquisición de suministros, materiales, libros y folletos destinados a actividades educativas y su distribución.</t>
  </si>
  <si>
    <t>Egresos por la adquisición de suministros y materiales utilizados en las actividades agrícolas, ganaderas, de caza y pesca.</t>
  </si>
  <si>
    <t>Egresos por la adquisición de accesorios e insumos químicos y orgánicos para prevención, control, mitigación y erradicación
de epidemias, pandemias y otros.</t>
  </si>
  <si>
    <t>Egresos por la adquisición de alimentos, medicinas para prevención y tratamiento, productos farmacéuticos, dispositivos
médicos, aseo y accesorios, vacunas, reactivos, sustancias antisépticas y desinfectantes relacionados con sanidad
agropecuaria (animal, vegetal, inocuidad de los alimentos, registro de productos agropecuarios y capacidad analítica en todas
estas ramas).</t>
  </si>
  <si>
    <t>Egresos para la adquisición de herramientas y equipos menores.</t>
  </si>
  <si>
    <t>Egresos para la adquisición de colecciones, libros, revistas y ediciones técnicas.</t>
  </si>
  <si>
    <t>Egresos por la adquisición de animales.</t>
  </si>
  <si>
    <t>Egresos para la compra de herramientas consideradas capitalizables.</t>
  </si>
  <si>
    <t>Egresos para la compra de libros, colecciones y ediciones técnicas considerados bienes de capital.</t>
  </si>
  <si>
    <t>Egresos por la adquisición de animales destinados al trabajo y reproducción.</t>
  </si>
  <si>
    <t>Egresos para la compra de equipos, sistemas y paquetes informáticos.</t>
  </si>
  <si>
    <t>Libros y Colecciones 840109</t>
  </si>
  <si>
    <t>Libros y colecciones 731409</t>
  </si>
  <si>
    <t>Dispositivos de uso general</t>
  </si>
  <si>
    <t>Dispositivos médicos odontológicos</t>
  </si>
  <si>
    <t xml:space="preserve">Libros y Colecciones </t>
  </si>
  <si>
    <t>DESCRIPCION DEL GASTO</t>
  </si>
  <si>
    <t>No. DOCUMENTO</t>
  </si>
  <si>
    <t>DIRECTOR:</t>
  </si>
  <si>
    <t>TITULO DEL PROYECTO:</t>
  </si>
  <si>
    <t>VICERRECTORADO DE INVESTIGACIÓN</t>
  </si>
  <si>
    <t>Página 1 de 1</t>
  </si>
  <si>
    <t>Versión: 2</t>
  </si>
  <si>
    <t>Código: UC-VRI-FOR-010</t>
  </si>
  <si>
    <r>
      <rPr>
        <b/>
        <sz val="9"/>
        <color theme="1"/>
        <rFont val="Times New Roman"/>
        <family val="1"/>
      </rPr>
      <t xml:space="preserve">Elaborado por:  </t>
    </r>
    <r>
      <rPr>
        <sz val="9"/>
        <color theme="1"/>
        <rFont val="Times New Roman"/>
        <family val="1"/>
      </rPr>
      <t xml:space="preserve">
Analista Financiera 2</t>
    </r>
  </si>
  <si>
    <r>
      <rPr>
        <b/>
        <sz val="9"/>
        <color theme="1"/>
        <rFont val="Times New Roman"/>
        <family val="1"/>
      </rPr>
      <t>Revisado por:</t>
    </r>
    <r>
      <rPr>
        <sz val="9"/>
        <color theme="1"/>
        <rFont val="Times New Roman"/>
        <family val="1"/>
      </rPr>
      <t xml:space="preserve">
Coordinación de Investigación</t>
    </r>
  </si>
  <si>
    <r>
      <rPr>
        <b/>
        <sz val="8"/>
        <color theme="1"/>
        <rFont val="Times New Roman"/>
        <family val="1"/>
      </rPr>
      <t>Aprobado por:</t>
    </r>
    <r>
      <rPr>
        <sz val="8"/>
        <color theme="1"/>
        <rFont val="Times New Roman"/>
        <family val="1"/>
      </rPr>
      <t xml:space="preserve">
Vicerrectora de Investigación
Director de Vinculación con la Sociedad</t>
    </r>
  </si>
  <si>
    <t>INFORME SEMESTRAL</t>
  </si>
  <si>
    <t>PROYECTO DE INVESTIGACIÓN - VINCULACIÓN INFORME DE GASTOS</t>
  </si>
  <si>
    <t>PERIODO DEL INFORME:</t>
  </si>
  <si>
    <t xml:space="preserve">DESDE </t>
  </si>
  <si>
    <t>HASTA</t>
  </si>
  <si>
    <t xml:space="preserve">INFORME FINAL   </t>
  </si>
  <si>
    <t>Vigencia desde: 
26/05/22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</si>
</sst>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ndara"/>
      <family val="2"/>
    </font>
    <font>
      <b/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0" fillId="0" borderId="6" xfId="0" applyBorder="1" applyAlignment="1">
      <alignment horizontal="justify" vertical="top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1" fillId="0" borderId="0" xfId="0" applyNumberFormat="1" applyFont="1" applyAlignment="1">
      <alignment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" fontId="1" fillId="0" borderId="7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2" borderId="0" xfId="0" applyFill="1"/>
    <xf numFmtId="1" fontId="1" fillId="2" borderId="2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horizontal="justify" vertical="top" wrapText="1"/>
    </xf>
    <xf numFmtId="4" fontId="0" fillId="2" borderId="6" xfId="0" applyNumberForma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23" xfId="1" applyFont="1" applyBorder="1" applyAlignment="1">
      <alignment horizontal="center" vertical="center" wrapText="1"/>
    </xf>
    <xf numFmtId="164" fontId="1" fillId="0" borderId="23" xfId="1" applyFont="1" applyBorder="1" applyAlignment="1">
      <alignment horizontal="center" vertical="center"/>
    </xf>
    <xf numFmtId="164" fontId="1" fillId="0" borderId="8" xfId="1" applyFont="1" applyBorder="1" applyAlignment="1">
      <alignment vertical="center" wrapText="1"/>
    </xf>
    <xf numFmtId="164" fontId="0" fillId="0" borderId="1" xfId="1" applyFont="1" applyBorder="1"/>
    <xf numFmtId="164" fontId="0" fillId="0" borderId="14" xfId="1" applyFont="1" applyBorder="1"/>
    <xf numFmtId="164" fontId="0" fillId="0" borderId="0" xfId="1" applyFont="1" applyBorder="1"/>
    <xf numFmtId="164" fontId="0" fillId="0" borderId="0" xfId="1" applyFont="1"/>
    <xf numFmtId="0" fontId="1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14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2" fontId="0" fillId="0" borderId="1" xfId="1" applyNumberFormat="1" applyFont="1" applyBorder="1"/>
    <xf numFmtId="2" fontId="1" fillId="0" borderId="10" xfId="1" applyNumberFormat="1" applyFont="1" applyBorder="1"/>
    <xf numFmtId="2" fontId="1" fillId="0" borderId="1" xfId="1" applyNumberFormat="1" applyFont="1" applyBorder="1"/>
    <xf numFmtId="0" fontId="0" fillId="0" borderId="0" xfId="0" applyBorder="1" applyAlignment="1">
      <alignment wrapText="1"/>
    </xf>
    <xf numFmtId="2" fontId="10" fillId="3" borderId="10" xfId="1" applyNumberFormat="1" applyFont="1" applyFill="1" applyBorder="1" applyAlignment="1" applyProtection="1">
      <alignment horizontal="right"/>
      <protection locked="0"/>
    </xf>
    <xf numFmtId="2" fontId="0" fillId="3" borderId="1" xfId="1" applyNumberFormat="1" applyFont="1" applyFill="1" applyBorder="1" applyAlignment="1" applyProtection="1">
      <alignment horizontal="right"/>
      <protection locked="0"/>
    </xf>
    <xf numFmtId="2" fontId="0" fillId="3" borderId="24" xfId="1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>
      <alignment vertical="top" wrapText="1"/>
    </xf>
    <xf numFmtId="0" fontId="0" fillId="2" borderId="6" xfId="0" applyFill="1" applyBorder="1" applyAlignment="1">
      <alignment horizontal="justify" vertical="top" wrapText="1"/>
    </xf>
    <xf numFmtId="4" fontId="0" fillId="2" borderId="1" xfId="0" applyNumberFormat="1" applyFont="1" applyFill="1" applyBorder="1" applyAlignment="1">
      <alignment vertical="top" wrapText="1"/>
    </xf>
    <xf numFmtId="4" fontId="0" fillId="2" borderId="6" xfId="0" applyNumberFormat="1" applyFont="1" applyFill="1" applyBorder="1" applyAlignment="1">
      <alignment vertical="top" wrapText="1"/>
    </xf>
    <xf numFmtId="0" fontId="0" fillId="2" borderId="17" xfId="0" applyFill="1" applyBorder="1" applyAlignment="1">
      <alignment horizontal="justify" vertical="top" wrapText="1"/>
    </xf>
    <xf numFmtId="0" fontId="0" fillId="2" borderId="15" xfId="0" applyFill="1" applyBorder="1" applyAlignment="1">
      <alignment horizontal="justify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4" fontId="0" fillId="2" borderId="10" xfId="0" applyNumberFormat="1" applyFont="1" applyFill="1" applyBorder="1" applyAlignment="1">
      <alignment vertical="top" wrapText="1"/>
    </xf>
    <xf numFmtId="0" fontId="0" fillId="2" borderId="11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justify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4" fontId="0" fillId="2" borderId="14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justify" vertical="top" wrapText="1"/>
    </xf>
    <xf numFmtId="0" fontId="0" fillId="2" borderId="24" xfId="0" applyFill="1" applyBorder="1" applyAlignment="1">
      <alignment vertical="top" wrapText="1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4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1" xfId="1" applyNumberFormat="1" applyFont="1" applyFill="1" applyBorder="1" applyAlignment="1" applyProtection="1">
      <alignment horizontal="right"/>
      <protection locked="0"/>
    </xf>
    <xf numFmtId="2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8" fillId="0" borderId="3" xfId="1" applyFont="1" applyBorder="1" applyAlignment="1" applyProtection="1">
      <alignment horizontal="center" vertical="center" wrapText="1"/>
      <protection hidden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164" fontId="1" fillId="0" borderId="25" xfId="1" applyFont="1" applyBorder="1" applyAlignment="1">
      <alignment horizontal="center" vertical="center"/>
    </xf>
    <xf numFmtId="164" fontId="1" fillId="0" borderId="9" xfId="1" applyFont="1" applyBorder="1" applyAlignment="1">
      <alignment vertical="center" wrapText="1"/>
    </xf>
    <xf numFmtId="2" fontId="0" fillId="0" borderId="3" xfId="1" applyNumberFormat="1" applyFont="1" applyBorder="1" applyProtection="1"/>
    <xf numFmtId="2" fontId="1" fillId="0" borderId="11" xfId="1" applyNumberFormat="1" applyFont="1" applyBorder="1"/>
    <xf numFmtId="164" fontId="0" fillId="0" borderId="3" xfId="1" applyFont="1" applyBorder="1"/>
    <xf numFmtId="2" fontId="0" fillId="0" borderId="3" xfId="1" applyNumberFormat="1" applyFont="1" applyBorder="1"/>
    <xf numFmtId="2" fontId="1" fillId="0" borderId="3" xfId="1" applyNumberFormat="1" applyFont="1" applyBorder="1"/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left" vertical="top" wrapText="1"/>
    </xf>
    <xf numFmtId="4" fontId="0" fillId="0" borderId="2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1" fontId="1" fillId="2" borderId="19" xfId="0" applyNumberFormat="1" applyFont="1" applyFill="1" applyBorder="1" applyAlignment="1">
      <alignment horizontal="left" vertical="top"/>
    </xf>
    <xf numFmtId="1" fontId="1" fillId="2" borderId="20" xfId="0" applyNumberFormat="1" applyFont="1" applyFill="1" applyBorder="1" applyAlignment="1">
      <alignment horizontal="left" vertical="top"/>
    </xf>
    <xf numFmtId="1" fontId="1" fillId="2" borderId="21" xfId="0" applyNumberFormat="1" applyFont="1" applyFill="1" applyBorder="1" applyAlignment="1">
      <alignment horizontal="left" vertical="top"/>
    </xf>
    <xf numFmtId="1" fontId="1" fillId="0" borderId="19" xfId="0" applyNumberFormat="1" applyFont="1" applyBorder="1" applyAlignment="1">
      <alignment horizontal="left" vertical="top"/>
    </xf>
    <xf numFmtId="1" fontId="1" fillId="0" borderId="20" xfId="0" applyNumberFormat="1" applyFont="1" applyBorder="1" applyAlignment="1">
      <alignment horizontal="left" vertical="top"/>
    </xf>
    <xf numFmtId="1" fontId="1" fillId="0" borderId="21" xfId="0" applyNumberFormat="1" applyFont="1" applyBorder="1" applyAlignment="1">
      <alignment horizontal="left" vertical="top"/>
    </xf>
    <xf numFmtId="0" fontId="14" fillId="0" borderId="36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295275</xdr:rowOff>
    </xdr:from>
    <xdr:to>
      <xdr:col>2</xdr:col>
      <xdr:colOff>781050</xdr:colOff>
      <xdr:row>3</xdr:row>
      <xdr:rowOff>257175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95275"/>
          <a:ext cx="1724025" cy="542925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9</xdr:row>
      <xdr:rowOff>19050</xdr:rowOff>
    </xdr:from>
    <xdr:to>
      <xdr:col>3</xdr:col>
      <xdr:colOff>914400</xdr:colOff>
      <xdr:row>9</xdr:row>
      <xdr:rowOff>314325</xdr:rowOff>
    </xdr:to>
    <xdr:sp macro="" textlink="">
      <xdr:nvSpPr>
        <xdr:cNvPr id="2" name="1 Rectángulo"/>
        <xdr:cNvSpPr/>
      </xdr:nvSpPr>
      <xdr:spPr>
        <a:xfrm>
          <a:off x="2362200" y="2438400"/>
          <a:ext cx="600075" cy="295275"/>
        </a:xfrm>
        <a:prstGeom prst="rect">
          <a:avLst/>
        </a:prstGeom>
        <a:ln w="6350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600075</xdr:colOff>
      <xdr:row>9</xdr:row>
      <xdr:rowOff>295275</xdr:rowOff>
    </xdr:to>
    <xdr:sp macro="" textlink="">
      <xdr:nvSpPr>
        <xdr:cNvPr id="5" name="4 Rectángulo"/>
        <xdr:cNvSpPr/>
      </xdr:nvSpPr>
      <xdr:spPr>
        <a:xfrm>
          <a:off x="5819775" y="2419350"/>
          <a:ext cx="600075" cy="295275"/>
        </a:xfrm>
        <a:prstGeom prst="rect">
          <a:avLst/>
        </a:prstGeom>
        <a:ln w="6350">
          <a:solidFill>
            <a:schemeClr val="tx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T171"/>
  <sheetViews>
    <sheetView showGridLines="0" tabSelected="1" zoomScaleNormal="100" workbookViewId="0">
      <selection activeCell="L4" sqref="L4"/>
    </sheetView>
  </sheetViews>
  <sheetFormatPr baseColWidth="10" defaultRowHeight="15" x14ac:dyDescent="0.25"/>
  <cols>
    <col min="1" max="1" width="3.140625" style="8" customWidth="1"/>
    <col min="2" max="2" width="14.5703125" style="3" customWidth="1"/>
    <col min="3" max="3" width="13" style="8" customWidth="1"/>
    <col min="4" max="4" width="16.5703125" style="8" customWidth="1"/>
    <col min="5" max="5" width="20" customWidth="1"/>
    <col min="6" max="6" width="20" style="1" customWidth="1"/>
    <col min="7" max="7" width="20.5703125" style="45" customWidth="1"/>
    <col min="8" max="8" width="12.28515625" style="45" customWidth="1"/>
    <col min="9" max="9" width="16" style="45" customWidth="1"/>
    <col min="10" max="10" width="9" style="5" customWidth="1"/>
    <col min="11" max="20" width="11.42578125" style="5"/>
  </cols>
  <sheetData>
    <row r="1" spans="1:20" s="8" customFormat="1" ht="3.75" customHeight="1" thickBot="1" x14ac:dyDescent="0.3">
      <c r="F1" s="1"/>
      <c r="G1" s="45"/>
      <c r="H1" s="45"/>
      <c r="I1" s="4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8" customFormat="1" ht="22.5" customHeight="1" x14ac:dyDescent="0.25">
      <c r="B2" s="146"/>
      <c r="C2" s="147"/>
      <c r="D2" s="138" t="s">
        <v>127</v>
      </c>
      <c r="E2" s="138"/>
      <c r="F2" s="138"/>
      <c r="G2" s="166" t="s">
        <v>128</v>
      </c>
      <c r="H2" s="108"/>
      <c r="I2" s="109"/>
      <c r="J2" s="109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22.5" customHeight="1" x14ac:dyDescent="0.25">
      <c r="B3" s="148"/>
      <c r="C3" s="149"/>
      <c r="D3" s="139" t="s">
        <v>135</v>
      </c>
      <c r="E3" s="139"/>
      <c r="F3" s="139"/>
      <c r="G3" s="167" t="s">
        <v>129</v>
      </c>
      <c r="H3" s="108"/>
      <c r="I3" s="108"/>
      <c r="J3" s="108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22.5" customHeight="1" x14ac:dyDescent="0.25">
      <c r="B4" s="148"/>
      <c r="C4" s="149"/>
      <c r="D4" s="140" t="s">
        <v>130</v>
      </c>
      <c r="E4" s="140"/>
      <c r="F4" s="140"/>
      <c r="G4" s="168" t="s">
        <v>140</v>
      </c>
      <c r="H4" s="110"/>
      <c r="I4" s="108"/>
      <c r="J4" s="108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8" customFormat="1" ht="47.25" customHeight="1" thickBot="1" x14ac:dyDescent="0.3">
      <c r="B5" s="144" t="s">
        <v>131</v>
      </c>
      <c r="C5" s="145"/>
      <c r="D5" s="141" t="s">
        <v>132</v>
      </c>
      <c r="E5" s="142"/>
      <c r="F5" s="143"/>
      <c r="G5" s="114" t="s">
        <v>133</v>
      </c>
      <c r="H5" s="110"/>
      <c r="I5" s="110"/>
      <c r="J5" s="110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8" customFormat="1" ht="3" customHeight="1" x14ac:dyDescent="0.25">
      <c r="B6" s="111"/>
      <c r="C6" s="111"/>
      <c r="D6" s="112"/>
      <c r="E6" s="112"/>
      <c r="F6" s="112"/>
      <c r="G6" s="111"/>
      <c r="H6" s="110"/>
      <c r="I6" s="110"/>
      <c r="J6" s="110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0" customHeight="1" x14ac:dyDescent="0.25">
      <c r="B7" s="101" t="s">
        <v>126</v>
      </c>
      <c r="C7" s="129"/>
      <c r="D7" s="129"/>
      <c r="E7" s="129"/>
      <c r="F7" s="129"/>
      <c r="G7" s="129"/>
      <c r="H7" s="5"/>
      <c r="I7" s="93"/>
      <c r="J7" s="5"/>
      <c r="K7" s="5"/>
      <c r="L7" s="5"/>
      <c r="M7" s="5"/>
      <c r="N7" s="5"/>
      <c r="O7" s="5"/>
      <c r="P7" s="5"/>
      <c r="Q7" s="5"/>
      <c r="R7" s="5"/>
    </row>
    <row r="8" spans="1:20" s="8" customFormat="1" ht="30" customHeight="1" x14ac:dyDescent="0.25">
      <c r="B8" s="101" t="s">
        <v>125</v>
      </c>
      <c r="C8" s="129"/>
      <c r="D8" s="129"/>
      <c r="E8" s="129"/>
      <c r="F8" s="129"/>
      <c r="G8" s="129"/>
      <c r="H8" s="5"/>
      <c r="I8" s="93"/>
      <c r="J8" s="5"/>
      <c r="K8" s="5"/>
      <c r="L8" s="5"/>
      <c r="M8" s="5"/>
      <c r="N8" s="5"/>
      <c r="O8" s="5"/>
      <c r="P8" s="5"/>
      <c r="Q8" s="5"/>
      <c r="R8" s="5"/>
    </row>
    <row r="9" spans="1:20" s="8" customFormat="1" ht="7.5" customHeight="1" x14ac:dyDescent="0.25">
      <c r="B9" s="115"/>
      <c r="C9" s="116"/>
      <c r="D9" s="116"/>
      <c r="E9" s="116"/>
      <c r="F9" s="116"/>
      <c r="G9" s="116"/>
      <c r="H9" s="5"/>
      <c r="I9" s="93"/>
      <c r="J9" s="5"/>
      <c r="K9" s="5"/>
      <c r="L9" s="5"/>
      <c r="M9" s="5"/>
      <c r="N9" s="5"/>
      <c r="O9" s="5"/>
      <c r="P9" s="5"/>
      <c r="Q9" s="5"/>
      <c r="R9" s="5"/>
    </row>
    <row r="10" spans="1:20" s="8" customFormat="1" ht="25.5" customHeight="1" x14ac:dyDescent="0.25">
      <c r="B10" s="122" t="s">
        <v>134</v>
      </c>
      <c r="C10" s="122"/>
      <c r="D10" s="118"/>
      <c r="E10" s="115"/>
      <c r="F10" s="116" t="s">
        <v>139</v>
      </c>
      <c r="G10" s="116"/>
      <c r="H10" s="5"/>
      <c r="I10" s="93"/>
      <c r="J10" s="5"/>
      <c r="K10" s="5"/>
      <c r="L10" s="5"/>
      <c r="M10" s="5"/>
      <c r="N10" s="5"/>
      <c r="O10" s="5"/>
      <c r="P10" s="5"/>
      <c r="Q10" s="5"/>
      <c r="R10" s="5"/>
    </row>
    <row r="11" spans="1:20" s="8" customFormat="1" ht="6" customHeight="1" x14ac:dyDescent="0.25">
      <c r="B11" s="118"/>
      <c r="C11" s="118"/>
      <c r="D11" s="118"/>
      <c r="E11" s="118"/>
      <c r="F11" s="118"/>
      <c r="G11" s="116"/>
      <c r="H11" s="5"/>
      <c r="I11" s="93"/>
      <c r="J11" s="5"/>
      <c r="K11" s="5"/>
      <c r="L11" s="5"/>
      <c r="M11" s="5"/>
      <c r="N11" s="5"/>
      <c r="O11" s="5"/>
      <c r="P11" s="5"/>
      <c r="Q11" s="5"/>
      <c r="R11" s="5"/>
    </row>
    <row r="12" spans="1:20" s="8" customFormat="1" ht="25.5" customHeight="1" x14ac:dyDescent="0.25">
      <c r="B12" s="122" t="s">
        <v>136</v>
      </c>
      <c r="C12" s="122"/>
      <c r="D12" s="116" t="s">
        <v>137</v>
      </c>
      <c r="E12" s="117"/>
      <c r="F12" s="116" t="s">
        <v>138</v>
      </c>
      <c r="G12" s="113"/>
      <c r="H12" s="5"/>
      <c r="I12" s="93"/>
      <c r="J12" s="5"/>
      <c r="K12" s="5"/>
      <c r="L12" s="5"/>
      <c r="M12" s="5"/>
      <c r="N12" s="5"/>
      <c r="O12" s="5"/>
      <c r="P12" s="5"/>
      <c r="Q12" s="5"/>
      <c r="R12" s="5"/>
    </row>
    <row r="13" spans="1:20" s="8" customFormat="1" ht="6" customHeight="1" thickBot="1" x14ac:dyDescent="0.3">
      <c r="B13" s="118"/>
      <c r="C13" s="118"/>
      <c r="D13" s="118"/>
      <c r="E13" s="118"/>
      <c r="F13" s="118"/>
      <c r="G13" s="116"/>
      <c r="H13" s="5"/>
      <c r="I13" s="93"/>
      <c r="J13" s="5"/>
      <c r="K13" s="5"/>
      <c r="L13" s="5"/>
      <c r="M13" s="5"/>
      <c r="N13" s="5"/>
      <c r="O13" s="5"/>
      <c r="P13" s="5"/>
      <c r="Q13" s="5"/>
      <c r="R13" s="5"/>
    </row>
    <row r="14" spans="1:20" ht="30" customHeight="1" thickBot="1" x14ac:dyDescent="0.3">
      <c r="B14" s="29" t="s">
        <v>0</v>
      </c>
      <c r="C14" s="154" t="s">
        <v>1</v>
      </c>
      <c r="D14" s="155"/>
      <c r="E14" s="39" t="s">
        <v>60</v>
      </c>
      <c r="F14" s="40" t="s">
        <v>61</v>
      </c>
      <c r="G14" s="94" t="s">
        <v>62</v>
      </c>
      <c r="H14" s="5"/>
      <c r="S14"/>
      <c r="T14"/>
    </row>
    <row r="15" spans="1:20" s="3" customFormat="1" ht="15" customHeight="1" x14ac:dyDescent="0.25">
      <c r="A15" s="8"/>
      <c r="B15" s="30"/>
      <c r="C15" s="156" t="s">
        <v>32</v>
      </c>
      <c r="D15" s="157"/>
      <c r="E15" s="41"/>
      <c r="F15" s="41"/>
      <c r="G15" s="95"/>
      <c r="H15" s="6"/>
      <c r="I15" s="81" t="s">
        <v>73</v>
      </c>
      <c r="J15" s="6"/>
      <c r="K15" s="6"/>
      <c r="L15" s="6"/>
      <c r="M15" s="6"/>
      <c r="N15" s="6"/>
      <c r="O15" s="6"/>
      <c r="P15" s="6"/>
      <c r="Q15" s="6"/>
      <c r="R15" s="6"/>
    </row>
    <row r="16" spans="1:20" s="3" customFormat="1" ht="15" customHeight="1" x14ac:dyDescent="0.25">
      <c r="A16" s="8"/>
      <c r="B16" s="12">
        <v>730606</v>
      </c>
      <c r="C16" s="158" t="s">
        <v>43</v>
      </c>
      <c r="D16" s="159"/>
      <c r="E16" s="57"/>
      <c r="F16" s="52">
        <f t="shared" ref="F16:F22" si="0">SUMIF(B$67:B$169,C16,F$68:F$170)</f>
        <v>0</v>
      </c>
      <c r="G16" s="96">
        <f t="shared" ref="G16:G61" si="1">E16-F16</f>
        <v>0</v>
      </c>
      <c r="H16" s="7" t="str">
        <f t="shared" ref="H16:H17" si="2">IF((E16-F16)&lt;0,"gasto excede al presupuesto aprobado","")</f>
        <v/>
      </c>
      <c r="I16" s="119" t="s">
        <v>74</v>
      </c>
      <c r="J16" s="7"/>
      <c r="K16" s="7"/>
      <c r="L16" s="7"/>
      <c r="M16" s="7"/>
      <c r="N16" s="7"/>
      <c r="O16" s="7"/>
      <c r="P16" s="7"/>
      <c r="Q16" s="7"/>
      <c r="R16" s="7"/>
    </row>
    <row r="17" spans="1:20" s="8" customFormat="1" ht="15" customHeight="1" x14ac:dyDescent="0.25">
      <c r="B17" s="12">
        <v>730606</v>
      </c>
      <c r="C17" s="158" t="s">
        <v>67</v>
      </c>
      <c r="D17" s="159"/>
      <c r="E17" s="57"/>
      <c r="F17" s="52">
        <f t="shared" si="0"/>
        <v>0</v>
      </c>
      <c r="G17" s="96">
        <f t="shared" si="1"/>
        <v>0</v>
      </c>
      <c r="H17" s="7" t="str">
        <f t="shared" si="2"/>
        <v/>
      </c>
      <c r="I17" s="120"/>
      <c r="J17" s="7"/>
      <c r="K17" s="7"/>
      <c r="L17" s="7"/>
      <c r="M17" s="7"/>
      <c r="N17" s="7"/>
      <c r="O17" s="7"/>
      <c r="P17" s="7"/>
      <c r="Q17" s="7"/>
      <c r="R17" s="7"/>
    </row>
    <row r="18" spans="1:20" s="8" customFormat="1" ht="15" customHeight="1" x14ac:dyDescent="0.25">
      <c r="B18" s="12">
        <v>730606</v>
      </c>
      <c r="C18" s="158" t="s">
        <v>3</v>
      </c>
      <c r="D18" s="159"/>
      <c r="E18" s="57"/>
      <c r="F18" s="52">
        <f t="shared" si="0"/>
        <v>0</v>
      </c>
      <c r="G18" s="96">
        <f t="shared" ref="G18" si="3">E18-F18</f>
        <v>0</v>
      </c>
      <c r="H18" s="7" t="str">
        <f>IF((E19-F19)&lt;0,"gasto excede al presupuesto aprobado","")</f>
        <v/>
      </c>
      <c r="I18" s="120"/>
      <c r="J18" s="7"/>
      <c r="K18" s="7"/>
      <c r="L18" s="7"/>
      <c r="M18" s="7"/>
      <c r="N18" s="7"/>
      <c r="O18" s="7"/>
      <c r="P18" s="7"/>
      <c r="Q18" s="7"/>
      <c r="R18" s="7"/>
    </row>
    <row r="19" spans="1:20" s="8" customFormat="1" ht="15" customHeight="1" x14ac:dyDescent="0.25">
      <c r="B19" s="12">
        <v>730606</v>
      </c>
      <c r="C19" s="158" t="s">
        <v>41</v>
      </c>
      <c r="D19" s="159"/>
      <c r="E19" s="57"/>
      <c r="F19" s="52">
        <f t="shared" si="0"/>
        <v>0</v>
      </c>
      <c r="G19" s="96">
        <f t="shared" si="1"/>
        <v>0</v>
      </c>
      <c r="H19" s="7" t="str">
        <f>IF((E20-F20)&lt;0,"gasto excede al presupuesto aprobado","")</f>
        <v/>
      </c>
      <c r="I19" s="121"/>
      <c r="J19" s="7"/>
      <c r="K19" s="7"/>
      <c r="L19" s="7"/>
      <c r="M19" s="7"/>
      <c r="N19" s="7"/>
      <c r="O19" s="7"/>
      <c r="P19" s="7"/>
      <c r="Q19" s="7"/>
      <c r="R19" s="7"/>
    </row>
    <row r="20" spans="1:20" s="8" customFormat="1" ht="15" customHeight="1" x14ac:dyDescent="0.25">
      <c r="B20" s="12">
        <v>730606</v>
      </c>
      <c r="C20" s="158" t="s">
        <v>66</v>
      </c>
      <c r="D20" s="159"/>
      <c r="E20" s="57"/>
      <c r="F20" s="52">
        <f t="shared" si="0"/>
        <v>0</v>
      </c>
      <c r="G20" s="96">
        <f t="shared" si="1"/>
        <v>0</v>
      </c>
      <c r="H20" s="7"/>
      <c r="J20" s="7"/>
      <c r="K20" s="7"/>
      <c r="L20" s="7"/>
      <c r="M20" s="7"/>
      <c r="N20" s="7"/>
      <c r="O20" s="7"/>
      <c r="P20" s="7"/>
      <c r="Q20" s="7"/>
      <c r="R20" s="7"/>
    </row>
    <row r="21" spans="1:20" s="8" customFormat="1" ht="15" customHeight="1" x14ac:dyDescent="0.25">
      <c r="B21" s="12">
        <v>780206</v>
      </c>
      <c r="C21" s="158" t="s">
        <v>42</v>
      </c>
      <c r="D21" s="159"/>
      <c r="E21" s="57"/>
      <c r="F21" s="52">
        <f t="shared" si="0"/>
        <v>0</v>
      </c>
      <c r="G21" s="96">
        <f t="shared" ref="G21" si="4">E21-F21</f>
        <v>0</v>
      </c>
      <c r="H21" s="7" t="str">
        <f t="shared" ref="H21:H26" si="5">IF((E22-F22)&lt;0,"gasto excede al presupuesto aprobado","")</f>
        <v/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20" s="3" customFormat="1" ht="15" customHeight="1" x14ac:dyDescent="0.25">
      <c r="A22" s="8"/>
      <c r="B22" s="12">
        <v>730221</v>
      </c>
      <c r="C22" s="158" t="s">
        <v>75</v>
      </c>
      <c r="D22" s="159"/>
      <c r="E22" s="57"/>
      <c r="F22" s="52">
        <f t="shared" si="0"/>
        <v>0</v>
      </c>
      <c r="G22" s="96">
        <f t="shared" si="1"/>
        <v>0</v>
      </c>
      <c r="H22" s="7" t="str">
        <f t="shared" si="5"/>
        <v/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20" ht="15" customHeight="1" thickBot="1" x14ac:dyDescent="0.3">
      <c r="B23" s="13"/>
      <c r="C23" s="136" t="s">
        <v>15</v>
      </c>
      <c r="D23" s="137"/>
      <c r="E23" s="53">
        <f>SUM(E16:E22)</f>
        <v>0</v>
      </c>
      <c r="F23" s="53">
        <f>SUM(F16:F22)</f>
        <v>0</v>
      </c>
      <c r="G23" s="97">
        <f>SUM(G16:G22)</f>
        <v>0</v>
      </c>
      <c r="H23" s="7" t="str">
        <f t="shared" si="5"/>
        <v/>
      </c>
      <c r="I23" s="5"/>
      <c r="S23"/>
      <c r="T23"/>
    </row>
    <row r="24" spans="1:20" s="8" customFormat="1" ht="15" customHeight="1" x14ac:dyDescent="0.25">
      <c r="B24" s="126" t="s">
        <v>33</v>
      </c>
      <c r="C24" s="127"/>
      <c r="D24" s="128"/>
      <c r="E24" s="43"/>
      <c r="F24" s="42"/>
      <c r="G24" s="98"/>
      <c r="H24" s="7" t="str">
        <f t="shared" si="5"/>
        <v/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20" ht="15" customHeight="1" x14ac:dyDescent="0.25">
      <c r="B25" s="12">
        <v>730201</v>
      </c>
      <c r="C25" s="130" t="s">
        <v>4</v>
      </c>
      <c r="D25" s="131"/>
      <c r="E25" s="57"/>
      <c r="F25" s="52">
        <f>SUMIF(B$67:B$169,C25,F$68:F$170)</f>
        <v>0</v>
      </c>
      <c r="G25" s="99">
        <f t="shared" si="1"/>
        <v>0</v>
      </c>
      <c r="H25" s="7" t="str">
        <f t="shared" si="5"/>
        <v/>
      </c>
      <c r="I25" s="5"/>
      <c r="S25"/>
      <c r="T25"/>
    </row>
    <row r="26" spans="1:20" ht="15" customHeight="1" x14ac:dyDescent="0.25">
      <c r="B26" s="12">
        <v>730302</v>
      </c>
      <c r="C26" s="130" t="s">
        <v>5</v>
      </c>
      <c r="D26" s="131"/>
      <c r="E26" s="57"/>
      <c r="F26" s="52">
        <f>SUMIF(B$67:B$169,C26,F$68:F$170)</f>
        <v>0</v>
      </c>
      <c r="G26" s="99">
        <f t="shared" si="1"/>
        <v>0</v>
      </c>
      <c r="H26" s="7" t="str">
        <f t="shared" si="5"/>
        <v/>
      </c>
      <c r="I26" s="5"/>
      <c r="S26"/>
      <c r="T26"/>
    </row>
    <row r="27" spans="1:20" s="8" customFormat="1" ht="15" customHeight="1" x14ac:dyDescent="0.25">
      <c r="B27" s="12">
        <v>730301</v>
      </c>
      <c r="C27" s="130" t="s">
        <v>6</v>
      </c>
      <c r="D27" s="131"/>
      <c r="E27" s="57"/>
      <c r="F27" s="52">
        <f>SUMIF(B$67:B$169,C27,F$68:F$170)</f>
        <v>0</v>
      </c>
      <c r="G27" s="99">
        <f t="shared" si="1"/>
        <v>0</v>
      </c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0" ht="15" customHeight="1" x14ac:dyDescent="0.25">
      <c r="B28" s="12">
        <v>730303</v>
      </c>
      <c r="C28" s="130" t="s">
        <v>7</v>
      </c>
      <c r="D28" s="131"/>
      <c r="E28" s="57"/>
      <c r="F28" s="52">
        <f>SUMIF(B$67:B$169,C28,F$68:F$170)</f>
        <v>0</v>
      </c>
      <c r="G28" s="99">
        <f t="shared" ref="G28" si="6">E28-F28</f>
        <v>0</v>
      </c>
      <c r="H28" s="7" t="str">
        <f t="shared" ref="H28:H33" si="7">IF((E29-F29)&lt;0,"gasto excede al presupuesto aprobado","")</f>
        <v/>
      </c>
      <c r="I28" s="5"/>
      <c r="S28"/>
      <c r="T28"/>
    </row>
    <row r="29" spans="1:20" ht="15" customHeight="1" x14ac:dyDescent="0.25">
      <c r="B29" s="12">
        <v>730304</v>
      </c>
      <c r="C29" s="130" t="s">
        <v>79</v>
      </c>
      <c r="D29" s="131"/>
      <c r="E29" s="57"/>
      <c r="F29" s="52">
        <f>SUMIF(B$67:B$169,C29,F$68:F$170)</f>
        <v>0</v>
      </c>
      <c r="G29" s="99">
        <f t="shared" si="1"/>
        <v>0</v>
      </c>
      <c r="H29" s="7" t="str">
        <f t="shared" si="7"/>
        <v/>
      </c>
      <c r="I29" s="5"/>
      <c r="S29"/>
      <c r="T29"/>
    </row>
    <row r="30" spans="1:20" ht="15" customHeight="1" thickBot="1" x14ac:dyDescent="0.3">
      <c r="B30" s="2"/>
      <c r="C30" s="136" t="s">
        <v>16</v>
      </c>
      <c r="D30" s="137"/>
      <c r="E30" s="53">
        <f>SUM(E25:E29)</f>
        <v>0</v>
      </c>
      <c r="F30" s="53">
        <f>SUM(F25:F29)</f>
        <v>0</v>
      </c>
      <c r="G30" s="97">
        <f>SUM(G25:G29)</f>
        <v>0</v>
      </c>
      <c r="H30" s="7" t="str">
        <f t="shared" si="7"/>
        <v/>
      </c>
      <c r="I30" s="5"/>
      <c r="S30"/>
      <c r="T30"/>
    </row>
    <row r="31" spans="1:20" ht="15" customHeight="1" x14ac:dyDescent="0.25">
      <c r="B31" s="123" t="s">
        <v>34</v>
      </c>
      <c r="C31" s="124"/>
      <c r="D31" s="125"/>
      <c r="E31" s="43"/>
      <c r="F31" s="42"/>
      <c r="G31" s="98"/>
      <c r="H31" s="7" t="str">
        <f t="shared" si="7"/>
        <v/>
      </c>
      <c r="I31" s="5"/>
      <c r="S31"/>
      <c r="T31"/>
    </row>
    <row r="32" spans="1:20" s="8" customFormat="1" ht="15" customHeight="1" x14ac:dyDescent="0.25">
      <c r="B32" s="12">
        <v>730204</v>
      </c>
      <c r="C32" s="130" t="s">
        <v>8</v>
      </c>
      <c r="D32" s="131"/>
      <c r="E32" s="57"/>
      <c r="F32" s="52">
        <f t="shared" ref="F32:F57" si="8">SUMIF(B$67:B$169,C32,F$68:F$170)</f>
        <v>0</v>
      </c>
      <c r="G32" s="99">
        <f t="shared" si="1"/>
        <v>0</v>
      </c>
      <c r="H32" s="7" t="str">
        <f t="shared" si="7"/>
        <v/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20" ht="15" customHeight="1" x14ac:dyDescent="0.25">
      <c r="B33" s="23">
        <v>730219</v>
      </c>
      <c r="C33" s="132" t="s">
        <v>28</v>
      </c>
      <c r="D33" s="133"/>
      <c r="E33" s="57"/>
      <c r="F33" s="52">
        <f t="shared" si="8"/>
        <v>0</v>
      </c>
      <c r="G33" s="99">
        <f t="shared" si="1"/>
        <v>0</v>
      </c>
      <c r="H33" s="7" t="str">
        <f t="shared" si="7"/>
        <v/>
      </c>
      <c r="I33" s="5"/>
      <c r="S33"/>
      <c r="T33"/>
    </row>
    <row r="34" spans="1:20" s="8" customFormat="1" ht="15" customHeight="1" x14ac:dyDescent="0.25">
      <c r="B34" s="46">
        <v>730248</v>
      </c>
      <c r="C34" s="130" t="s">
        <v>80</v>
      </c>
      <c r="D34" s="131"/>
      <c r="E34" s="57"/>
      <c r="F34" s="52">
        <f t="shared" si="8"/>
        <v>0</v>
      </c>
      <c r="G34" s="99">
        <f t="shared" si="1"/>
        <v>0</v>
      </c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20" ht="15" customHeight="1" x14ac:dyDescent="0.25">
      <c r="B35" s="68">
        <v>730249</v>
      </c>
      <c r="C35" s="130" t="s">
        <v>81</v>
      </c>
      <c r="D35" s="131"/>
      <c r="E35" s="57"/>
      <c r="F35" s="52">
        <f t="shared" si="8"/>
        <v>0</v>
      </c>
      <c r="G35" s="99">
        <f t="shared" ref="G35" si="9">E35-F35</f>
        <v>0</v>
      </c>
      <c r="H35" s="7" t="str">
        <f>IF((E36-F36)&lt;0,"gasto excede al presupuesto aprobado","")</f>
        <v/>
      </c>
      <c r="I35" s="5"/>
      <c r="S35"/>
      <c r="T35"/>
    </row>
    <row r="36" spans="1:20" s="8" customFormat="1" ht="15" customHeight="1" x14ac:dyDescent="0.25">
      <c r="B36" s="12">
        <v>730307</v>
      </c>
      <c r="C36" s="130" t="s">
        <v>22</v>
      </c>
      <c r="D36" s="131"/>
      <c r="E36" s="57"/>
      <c r="F36" s="52">
        <f t="shared" si="8"/>
        <v>0</v>
      </c>
      <c r="G36" s="99">
        <f t="shared" si="1"/>
        <v>0</v>
      </c>
      <c r="H36" s="7" t="str">
        <f>IF((E37-F37)&lt;0,"gasto excede al presupuesto aprobado","")</f>
        <v/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20" s="8" customFormat="1" ht="15" customHeight="1" x14ac:dyDescent="0.25">
      <c r="B37" s="12">
        <v>730606</v>
      </c>
      <c r="C37" s="130" t="s">
        <v>68</v>
      </c>
      <c r="D37" s="131"/>
      <c r="E37" s="57"/>
      <c r="F37" s="52">
        <f t="shared" si="8"/>
        <v>0</v>
      </c>
      <c r="G37" s="99">
        <f t="shared" si="1"/>
        <v>0</v>
      </c>
      <c r="H37" s="7" t="str">
        <f>IF((E38-F38)&lt;0,"gasto excede al presupuesto aprobado","")</f>
        <v/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20" ht="15" customHeight="1" x14ac:dyDescent="0.25">
      <c r="B38" s="12">
        <v>730609</v>
      </c>
      <c r="C38" s="130" t="s">
        <v>56</v>
      </c>
      <c r="D38" s="131"/>
      <c r="E38" s="57"/>
      <c r="F38" s="52">
        <f t="shared" si="8"/>
        <v>0</v>
      </c>
      <c r="G38" s="99">
        <f t="shared" si="1"/>
        <v>0</v>
      </c>
      <c r="H38" s="7" t="str">
        <f>IF((E39-F39)&lt;0,"gasto excede al presupuesto aprobado","")</f>
        <v/>
      </c>
      <c r="I38" s="5"/>
      <c r="S38"/>
      <c r="T38"/>
    </row>
    <row r="39" spans="1:20" s="3" customFormat="1" ht="15" customHeight="1" x14ac:dyDescent="0.25">
      <c r="A39" s="8"/>
      <c r="B39" s="12">
        <v>730612</v>
      </c>
      <c r="C39" s="130" t="s">
        <v>48</v>
      </c>
      <c r="D39" s="131"/>
      <c r="E39" s="57"/>
      <c r="F39" s="52">
        <f t="shared" si="8"/>
        <v>0</v>
      </c>
      <c r="G39" s="99">
        <f t="shared" si="1"/>
        <v>0</v>
      </c>
      <c r="H39" s="7" t="str">
        <f>IF((E40-F40)&lt;0,"gasto excede al presupuesto aprobado","")</f>
        <v/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20" s="8" customFormat="1" ht="15" customHeight="1" x14ac:dyDescent="0.25">
      <c r="B40" s="12">
        <v>730804</v>
      </c>
      <c r="C40" s="130" t="s">
        <v>17</v>
      </c>
      <c r="D40" s="131"/>
      <c r="E40" s="57"/>
      <c r="F40" s="52">
        <f t="shared" si="8"/>
        <v>0</v>
      </c>
      <c r="G40" s="99">
        <f t="shared" si="1"/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20" ht="15" customHeight="1" x14ac:dyDescent="0.25">
      <c r="B41" s="68">
        <v>730805</v>
      </c>
      <c r="C41" s="130" t="s">
        <v>82</v>
      </c>
      <c r="D41" s="131"/>
      <c r="E41" s="57"/>
      <c r="F41" s="52">
        <f t="shared" si="8"/>
        <v>0</v>
      </c>
      <c r="G41" s="99">
        <f t="shared" ref="G41" si="10">E41-F41</f>
        <v>0</v>
      </c>
      <c r="H41" s="7" t="str">
        <f>IF((E42-F42)&lt;0,"gasto excede al presupuesto aprobado","")</f>
        <v/>
      </c>
      <c r="I41" s="5"/>
      <c r="S41"/>
      <c r="T41"/>
    </row>
    <row r="42" spans="1:20" s="8" customFormat="1" ht="15" customHeight="1" x14ac:dyDescent="0.25">
      <c r="B42" s="12">
        <v>730807</v>
      </c>
      <c r="C42" s="130" t="s">
        <v>24</v>
      </c>
      <c r="D42" s="131"/>
      <c r="E42" s="57"/>
      <c r="F42" s="52">
        <f t="shared" si="8"/>
        <v>0</v>
      </c>
      <c r="G42" s="99">
        <f t="shared" si="1"/>
        <v>0</v>
      </c>
      <c r="H42" s="7" t="str">
        <f>IF((E43-F43)&lt;0,"gasto excede al presupuesto aprobado","")</f>
        <v/>
      </c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0" ht="15" customHeight="1" x14ac:dyDescent="0.25">
      <c r="B43" s="12">
        <v>730812</v>
      </c>
      <c r="C43" s="130" t="s">
        <v>69</v>
      </c>
      <c r="D43" s="131"/>
      <c r="E43" s="57"/>
      <c r="F43" s="52">
        <f t="shared" si="8"/>
        <v>0</v>
      </c>
      <c r="G43" s="99">
        <f t="shared" si="1"/>
        <v>0</v>
      </c>
      <c r="H43" s="7" t="str">
        <f>IF((E44-F44)&lt;0,"gasto excede al presupuesto aprobado","")</f>
        <v/>
      </c>
      <c r="I43" s="5"/>
      <c r="S43"/>
      <c r="T43"/>
    </row>
    <row r="44" spans="1:20" s="8" customFormat="1" ht="15" customHeight="1" x14ac:dyDescent="0.25">
      <c r="B44" s="12">
        <v>730810</v>
      </c>
      <c r="C44" s="130" t="s">
        <v>23</v>
      </c>
      <c r="D44" s="131"/>
      <c r="E44" s="57"/>
      <c r="F44" s="52">
        <f t="shared" si="8"/>
        <v>0</v>
      </c>
      <c r="G44" s="99">
        <f t="shared" si="1"/>
        <v>0</v>
      </c>
      <c r="H44" s="7" t="str">
        <f>IF((E45-F45)&lt;0,"gasto excede al presupuesto aprobado","")</f>
        <v/>
      </c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0" s="8" customFormat="1" ht="15" customHeight="1" x14ac:dyDescent="0.25">
      <c r="B45" s="22">
        <v>730819</v>
      </c>
      <c r="C45" s="134" t="s">
        <v>54</v>
      </c>
      <c r="D45" s="135"/>
      <c r="E45" s="57"/>
      <c r="F45" s="52">
        <f t="shared" si="8"/>
        <v>0</v>
      </c>
      <c r="G45" s="99">
        <f t="shared" si="1"/>
        <v>0</v>
      </c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20" s="8" customFormat="1" ht="15" customHeight="1" x14ac:dyDescent="0.25">
      <c r="B46" s="22">
        <v>730822</v>
      </c>
      <c r="C46" s="134" t="s">
        <v>120</v>
      </c>
      <c r="D46" s="135"/>
      <c r="E46" s="57"/>
      <c r="F46" s="52">
        <f t="shared" si="8"/>
        <v>0</v>
      </c>
      <c r="G46" s="99">
        <f t="shared" si="1"/>
        <v>0</v>
      </c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20" ht="15" customHeight="1" x14ac:dyDescent="0.25">
      <c r="B47" s="22">
        <v>730832</v>
      </c>
      <c r="C47" s="134" t="s">
        <v>121</v>
      </c>
      <c r="D47" s="135"/>
      <c r="E47" s="57"/>
      <c r="F47" s="52">
        <f t="shared" si="8"/>
        <v>0</v>
      </c>
      <c r="G47" s="99">
        <f t="shared" si="1"/>
        <v>0</v>
      </c>
      <c r="H47" s="7" t="str">
        <f t="shared" ref="H47:H61" si="11">IF((E48-F48)&lt;0,"gasto excede al presupuesto aprobado","")</f>
        <v/>
      </c>
      <c r="I47" s="5"/>
      <c r="S47"/>
      <c r="T47"/>
    </row>
    <row r="48" spans="1:20" s="8" customFormat="1" ht="15" customHeight="1" x14ac:dyDescent="0.25">
      <c r="B48" s="12">
        <v>731409</v>
      </c>
      <c r="C48" s="130" t="s">
        <v>119</v>
      </c>
      <c r="D48" s="131"/>
      <c r="E48" s="57"/>
      <c r="F48" s="52">
        <f t="shared" si="8"/>
        <v>0</v>
      </c>
      <c r="G48" s="99">
        <f t="shared" si="1"/>
        <v>0</v>
      </c>
      <c r="H48" s="7" t="str">
        <f t="shared" si="11"/>
        <v/>
      </c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20" s="8" customFormat="1" ht="15" customHeight="1" x14ac:dyDescent="0.25">
      <c r="B49" s="12">
        <v>730504</v>
      </c>
      <c r="C49" s="130" t="s">
        <v>31</v>
      </c>
      <c r="D49" s="131"/>
      <c r="E49" s="58"/>
      <c r="F49" s="52">
        <f t="shared" si="8"/>
        <v>0</v>
      </c>
      <c r="G49" s="99">
        <f t="shared" si="1"/>
        <v>0</v>
      </c>
      <c r="H49" s="7" t="str">
        <f t="shared" si="11"/>
        <v/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20" s="8" customFormat="1" ht="15" customHeight="1" x14ac:dyDescent="0.25">
      <c r="B50" s="12">
        <v>730811</v>
      </c>
      <c r="C50" s="130" t="s">
        <v>83</v>
      </c>
      <c r="D50" s="131"/>
      <c r="E50" s="58"/>
      <c r="F50" s="52">
        <f t="shared" si="8"/>
        <v>0</v>
      </c>
      <c r="G50" s="99">
        <f t="shared" si="1"/>
        <v>0</v>
      </c>
      <c r="H50" s="7" t="str">
        <f t="shared" si="11"/>
        <v/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20" s="8" customFormat="1" ht="15" customHeight="1" x14ac:dyDescent="0.25">
      <c r="B51" s="12">
        <v>730812</v>
      </c>
      <c r="C51" s="130" t="s">
        <v>26</v>
      </c>
      <c r="D51" s="131"/>
      <c r="E51" s="58"/>
      <c r="F51" s="52">
        <f t="shared" si="8"/>
        <v>0</v>
      </c>
      <c r="G51" s="99">
        <f t="shared" si="1"/>
        <v>0</v>
      </c>
      <c r="H51" s="7" t="str">
        <f t="shared" si="11"/>
        <v/>
      </c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20" s="8" customFormat="1" ht="15" customHeight="1" x14ac:dyDescent="0.25">
      <c r="B52" s="12">
        <v>730814</v>
      </c>
      <c r="C52" s="130" t="s">
        <v>55</v>
      </c>
      <c r="D52" s="131"/>
      <c r="E52" s="58"/>
      <c r="F52" s="52">
        <f t="shared" si="8"/>
        <v>0</v>
      </c>
      <c r="G52" s="99">
        <f t="shared" si="1"/>
        <v>0</v>
      </c>
      <c r="H52" s="7" t="str">
        <f t="shared" si="11"/>
        <v/>
      </c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20" s="8" customFormat="1" ht="15" customHeight="1" x14ac:dyDescent="0.25">
      <c r="B53" s="68">
        <v>730823</v>
      </c>
      <c r="C53" s="130" t="s">
        <v>84</v>
      </c>
      <c r="D53" s="131"/>
      <c r="E53" s="58"/>
      <c r="F53" s="52">
        <f t="shared" si="8"/>
        <v>0</v>
      </c>
      <c r="G53" s="99">
        <f t="shared" si="1"/>
        <v>0</v>
      </c>
      <c r="H53" s="7" t="str">
        <f t="shared" si="11"/>
        <v/>
      </c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20" s="8" customFormat="1" ht="15" customHeight="1" x14ac:dyDescent="0.25">
      <c r="B54" s="12">
        <v>731406</v>
      </c>
      <c r="C54" s="130" t="s">
        <v>51</v>
      </c>
      <c r="D54" s="131"/>
      <c r="E54" s="58"/>
      <c r="F54" s="52">
        <f t="shared" si="8"/>
        <v>0</v>
      </c>
      <c r="G54" s="99">
        <f t="shared" si="1"/>
        <v>0</v>
      </c>
      <c r="H54" s="7" t="str">
        <f t="shared" si="11"/>
        <v/>
      </c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20" s="8" customFormat="1" ht="15" customHeight="1" x14ac:dyDescent="0.25">
      <c r="B55" s="12">
        <v>731512</v>
      </c>
      <c r="C55" s="130" t="s">
        <v>27</v>
      </c>
      <c r="D55" s="131"/>
      <c r="E55" s="58"/>
      <c r="F55" s="52">
        <f t="shared" si="8"/>
        <v>0</v>
      </c>
      <c r="G55" s="99">
        <f t="shared" si="1"/>
        <v>0</v>
      </c>
      <c r="H55" s="7" t="str">
        <f t="shared" si="11"/>
        <v/>
      </c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20" s="8" customFormat="1" ht="15" customHeight="1" x14ac:dyDescent="0.25">
      <c r="B56" s="12">
        <v>840106</v>
      </c>
      <c r="C56" s="130" t="s">
        <v>85</v>
      </c>
      <c r="D56" s="131"/>
      <c r="E56" s="58"/>
      <c r="F56" s="52">
        <f t="shared" si="8"/>
        <v>0</v>
      </c>
      <c r="G56" s="99">
        <f t="shared" si="1"/>
        <v>0</v>
      </c>
      <c r="H56" s="7" t="str">
        <f t="shared" si="11"/>
        <v/>
      </c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20" ht="15" customHeight="1" x14ac:dyDescent="0.25">
      <c r="B57" s="12">
        <v>840109</v>
      </c>
      <c r="C57" s="130" t="s">
        <v>122</v>
      </c>
      <c r="D57" s="131"/>
      <c r="E57" s="58"/>
      <c r="F57" s="52">
        <f t="shared" si="8"/>
        <v>0</v>
      </c>
      <c r="G57" s="99">
        <f t="shared" si="1"/>
        <v>0</v>
      </c>
      <c r="H57" s="7" t="str">
        <f t="shared" si="11"/>
        <v/>
      </c>
      <c r="I57" s="5"/>
      <c r="S57"/>
      <c r="T57"/>
    </row>
    <row r="58" spans="2:20" ht="15" customHeight="1" thickBot="1" x14ac:dyDescent="0.3">
      <c r="B58" s="2"/>
      <c r="C58" s="136" t="s">
        <v>35</v>
      </c>
      <c r="D58" s="137"/>
      <c r="E58" s="53">
        <f>SUM(E32:E57)</f>
        <v>0</v>
      </c>
      <c r="F58" s="53">
        <f>SUM(F32:F57)</f>
        <v>0</v>
      </c>
      <c r="G58" s="97">
        <f>SUM(G32:G57)</f>
        <v>0</v>
      </c>
      <c r="H58" s="7" t="str">
        <f t="shared" si="11"/>
        <v/>
      </c>
      <c r="I58" s="5"/>
      <c r="S58"/>
      <c r="T58"/>
    </row>
    <row r="59" spans="2:20" ht="15" customHeight="1" x14ac:dyDescent="0.25">
      <c r="B59" s="123" t="s">
        <v>11</v>
      </c>
      <c r="C59" s="124"/>
      <c r="D59" s="125"/>
      <c r="E59" s="43"/>
      <c r="F59" s="42"/>
      <c r="G59" s="98"/>
      <c r="H59" s="7" t="str">
        <f t="shared" si="11"/>
        <v/>
      </c>
      <c r="I59" s="5"/>
      <c r="S59"/>
      <c r="T59"/>
    </row>
    <row r="60" spans="2:20" ht="15" customHeight="1" x14ac:dyDescent="0.25">
      <c r="B60" s="12">
        <v>840104</v>
      </c>
      <c r="C60" s="102" t="s">
        <v>12</v>
      </c>
      <c r="D60" s="103"/>
      <c r="E60" s="57"/>
      <c r="F60" s="52">
        <f>SUMIF(B$67:B$169,C60,F$68:F$170)</f>
        <v>0</v>
      </c>
      <c r="G60" s="99">
        <f t="shared" si="1"/>
        <v>0</v>
      </c>
      <c r="H60" s="7" t="str">
        <f t="shared" si="11"/>
        <v/>
      </c>
      <c r="I60" s="5"/>
      <c r="S60"/>
      <c r="T60"/>
    </row>
    <row r="61" spans="2:20" ht="15" customHeight="1" x14ac:dyDescent="0.25">
      <c r="B61" s="12">
        <v>840107</v>
      </c>
      <c r="C61" s="102" t="s">
        <v>13</v>
      </c>
      <c r="D61" s="103"/>
      <c r="E61" s="57"/>
      <c r="F61" s="52">
        <f>SUMIF(B$67:B$169,C61,F$68:F$170)</f>
        <v>0</v>
      </c>
      <c r="G61" s="99">
        <f t="shared" si="1"/>
        <v>0</v>
      </c>
      <c r="H61" s="7" t="str">
        <f t="shared" si="11"/>
        <v/>
      </c>
      <c r="I61" s="5"/>
      <c r="S61"/>
      <c r="T61"/>
    </row>
    <row r="62" spans="2:20" ht="15" customHeight="1" x14ac:dyDescent="0.25">
      <c r="B62" s="11"/>
      <c r="C62" s="104" t="s">
        <v>18</v>
      </c>
      <c r="D62" s="105"/>
      <c r="E62" s="54">
        <f>SUM(E60:E61)</f>
        <v>0</v>
      </c>
      <c r="F62" s="54">
        <f t="shared" ref="F62:G62" si="12">SUM(F60:F61)</f>
        <v>0</v>
      </c>
      <c r="G62" s="100">
        <f t="shared" si="12"/>
        <v>0</v>
      </c>
      <c r="H62" s="7"/>
      <c r="I62" s="5"/>
      <c r="S62"/>
      <c r="T62"/>
    </row>
    <row r="63" spans="2:20" s="8" customFormat="1" ht="15" customHeight="1" thickBot="1" x14ac:dyDescent="0.3">
      <c r="B63" s="2"/>
      <c r="C63" s="106" t="s">
        <v>14</v>
      </c>
      <c r="D63" s="107"/>
      <c r="E63" s="53">
        <f>SUM(E62,E58,E30,E23)</f>
        <v>0</v>
      </c>
      <c r="F63" s="53">
        <f>SUM(F62,F58,F30,F23)</f>
        <v>0</v>
      </c>
      <c r="G63" s="97">
        <f>SUM(G62,G58,G30,G23)</f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20" x14ac:dyDescent="0.25">
      <c r="E64" s="37"/>
      <c r="F64" s="38"/>
      <c r="G64" s="44"/>
      <c r="H64" s="44"/>
      <c r="I64" s="44"/>
    </row>
    <row r="65" spans="2:20" s="36" customFormat="1" ht="29.25" customHeight="1" thickBot="1" x14ac:dyDescent="0.3">
      <c r="E65" s="4"/>
      <c r="F65" s="1"/>
      <c r="G65" s="45"/>
      <c r="H65" s="45"/>
      <c r="I65" s="4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2:20" s="51" customFormat="1" ht="38.25" customHeight="1" x14ac:dyDescent="0.2">
      <c r="B66" s="152" t="s">
        <v>123</v>
      </c>
      <c r="C66" s="153"/>
      <c r="D66" s="86" t="s">
        <v>63</v>
      </c>
      <c r="E66" s="87" t="s">
        <v>124</v>
      </c>
      <c r="F66" s="88" t="s">
        <v>65</v>
      </c>
      <c r="G66" s="88" t="s">
        <v>72</v>
      </c>
      <c r="H66" s="89" t="s">
        <v>64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2:20" x14ac:dyDescent="0.25">
      <c r="B67" s="150"/>
      <c r="C67" s="151"/>
      <c r="D67" s="82"/>
      <c r="E67" s="82"/>
      <c r="F67" s="82"/>
      <c r="G67" s="82"/>
      <c r="H67" s="90"/>
      <c r="J67" s="55"/>
    </row>
    <row r="68" spans="2:20" x14ac:dyDescent="0.25">
      <c r="B68" s="150"/>
      <c r="C68" s="151"/>
      <c r="D68" s="82"/>
      <c r="E68" s="82"/>
      <c r="F68" s="82"/>
      <c r="G68" s="82"/>
      <c r="H68" s="91" t="str">
        <f>IF(C67="","",VLOOKUP(C67,$D$16:$G$61,2,FALSE)-(SUMIF(C$66:C67,VLOOKUP(C67,$D$16:$G$61,1,FALSE),G$67:G68)))</f>
        <v/>
      </c>
    </row>
    <row r="69" spans="2:20" x14ac:dyDescent="0.25">
      <c r="B69" s="150"/>
      <c r="C69" s="151"/>
      <c r="D69" s="83"/>
      <c r="E69" s="82"/>
      <c r="F69" s="84"/>
      <c r="G69" s="85"/>
      <c r="H69" s="91" t="str">
        <f>IF(C68="","",VLOOKUP(C68,$D$16:$G$61,2,FALSE)-(SUMIF(C$66:C68,VLOOKUP(C68,$D$16:$G$61,1,FALSE),G$67:G69)))</f>
        <v/>
      </c>
    </row>
    <row r="70" spans="2:20" x14ac:dyDescent="0.25">
      <c r="B70" s="150"/>
      <c r="C70" s="151"/>
      <c r="D70" s="83"/>
      <c r="E70" s="82"/>
      <c r="F70" s="84"/>
      <c r="G70" s="85"/>
      <c r="H70" s="91" t="str">
        <f>IF(C69="","",VLOOKUP(C69,$D$16:$G$61,2,FALSE)-(SUMIF(C$66:C69,VLOOKUP(C69,$D$16:$G$61,1,FALSE),G$67:G70)))</f>
        <v/>
      </c>
    </row>
    <row r="71" spans="2:20" x14ac:dyDescent="0.25">
      <c r="B71" s="150"/>
      <c r="C71" s="151"/>
      <c r="D71" s="83"/>
      <c r="E71" s="82"/>
      <c r="F71" s="84"/>
      <c r="G71" s="85"/>
      <c r="H71" s="91" t="str">
        <f>IF(C70="","",VLOOKUP(C70,$D$16:$G$61,2,FALSE)-(SUMIF(C$66:C70,VLOOKUP(C70,$D$16:$G$61,1,FALSE),G$67:G71)))</f>
        <v/>
      </c>
    </row>
    <row r="72" spans="2:20" x14ac:dyDescent="0.25">
      <c r="B72" s="150"/>
      <c r="C72" s="151"/>
      <c r="D72" s="83"/>
      <c r="E72" s="82"/>
      <c r="F72" s="84"/>
      <c r="G72" s="85"/>
      <c r="H72" s="91" t="str">
        <f>IF(C71="","",VLOOKUP(C71,$D$16:$G$61,2,FALSE)-(SUMIF(C$66:C71,VLOOKUP(C71,$D$16:$G$61,1,FALSE),G$67:G72)))</f>
        <v/>
      </c>
    </row>
    <row r="73" spans="2:20" x14ac:dyDescent="0.25">
      <c r="B73" s="150"/>
      <c r="C73" s="151"/>
      <c r="D73" s="83"/>
      <c r="E73" s="82"/>
      <c r="F73" s="84"/>
      <c r="G73" s="85"/>
      <c r="H73" s="91" t="str">
        <f>IF(C72="","",VLOOKUP(C72,$D$16:$G$61,2,FALSE)-(SUMIF(C$66:C72,VLOOKUP(C72,$D$16:$G$61,1,FALSE),G$67:G73)))</f>
        <v/>
      </c>
    </row>
    <row r="74" spans="2:20" s="8" customFormat="1" x14ac:dyDescent="0.25">
      <c r="B74" s="150"/>
      <c r="C74" s="151"/>
      <c r="D74" s="83"/>
      <c r="E74" s="82"/>
      <c r="F74" s="84"/>
      <c r="G74" s="85"/>
      <c r="H74" s="91" t="str">
        <f>IF(C73="","",VLOOKUP(C73,$D$16:$G$61,2,FALSE)-(SUMIF(C$66:C73,VLOOKUP(C73,$D$16:$G$61,1,FALSE),G$67:G74)))</f>
        <v/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 x14ac:dyDescent="0.25">
      <c r="B75" s="150"/>
      <c r="C75" s="151"/>
      <c r="D75" s="83"/>
      <c r="E75" s="82"/>
      <c r="F75" s="84"/>
      <c r="G75" s="84"/>
      <c r="H75" s="91" t="str">
        <f>IF(C74="","",VLOOKUP(C74,$D$16:$G$61,2,FALSE)-(SUMIF(C$66:C74,VLOOKUP(C74,$D$16:$G$61,1,FALSE),G$67:G75)))</f>
        <v/>
      </c>
    </row>
    <row r="76" spans="2:20" x14ac:dyDescent="0.25">
      <c r="B76" s="150"/>
      <c r="C76" s="151"/>
      <c r="D76" s="83"/>
      <c r="E76" s="82"/>
      <c r="F76" s="84"/>
      <c r="G76" s="84"/>
      <c r="H76" s="91" t="str">
        <f>IF(C75="","",VLOOKUP(C75,$D$16:$G$61,2,FALSE)-(SUMIF(C$66:C75,VLOOKUP(C75,$D$16:$G$61,1,FALSE),G$67:G76)))</f>
        <v/>
      </c>
    </row>
    <row r="77" spans="2:20" x14ac:dyDescent="0.25">
      <c r="B77" s="150"/>
      <c r="C77" s="151"/>
      <c r="D77" s="83"/>
      <c r="E77" s="82"/>
      <c r="F77" s="84"/>
      <c r="G77" s="84"/>
      <c r="H77" s="91" t="str">
        <f>IF(C76="","",VLOOKUP(C76,$D$16:$G$61,2,FALSE)-(SUMIF(C$66:C76,VLOOKUP(C76,$D$16:$G$61,1,FALSE),G$67:G77)))</f>
        <v/>
      </c>
    </row>
    <row r="78" spans="2:20" x14ac:dyDescent="0.25">
      <c r="B78" s="150"/>
      <c r="C78" s="151"/>
      <c r="D78" s="83"/>
      <c r="E78" s="82"/>
      <c r="F78" s="84"/>
      <c r="G78" s="84"/>
      <c r="H78" s="91" t="str">
        <f>IF(C77="","",VLOOKUP(C77,$D$16:$G$61,2,FALSE)-(SUMIF(C$66:C77,VLOOKUP(C77,$D$16:$G$61,1,FALSE),G$67:G78)))</f>
        <v/>
      </c>
    </row>
    <row r="79" spans="2:20" x14ac:dyDescent="0.25">
      <c r="B79" s="150"/>
      <c r="C79" s="151"/>
      <c r="D79" s="83"/>
      <c r="E79" s="82"/>
      <c r="F79" s="84"/>
      <c r="G79" s="84"/>
      <c r="H79" s="91" t="str">
        <f>IF(C78="","",VLOOKUP(C78,$D$16:$G$61,2,FALSE)-(SUMIF(C$66:C78,VLOOKUP(C78,$D$16:$G$61,1,FALSE),G$67:G79)))</f>
        <v/>
      </c>
    </row>
    <row r="80" spans="2:20" x14ac:dyDescent="0.25">
      <c r="B80" s="150"/>
      <c r="C80" s="151"/>
      <c r="D80" s="83"/>
      <c r="E80" s="82"/>
      <c r="F80" s="84"/>
      <c r="G80" s="84"/>
      <c r="H80" s="91" t="str">
        <f>IF(C79="","",VLOOKUP(C79,$D$16:$G$61,2,FALSE)-(SUMIF(C$66:C79,VLOOKUP(C79,$D$16:$G$61,1,FALSE),G$67:G80)))</f>
        <v/>
      </c>
    </row>
    <row r="81" spans="2:8" x14ac:dyDescent="0.25">
      <c r="B81" s="150"/>
      <c r="C81" s="151"/>
      <c r="D81" s="83"/>
      <c r="E81" s="82"/>
      <c r="F81" s="84"/>
      <c r="G81" s="84"/>
      <c r="H81" s="91" t="str">
        <f>IF(C80="","",VLOOKUP(C80,$D$16:$G$61,2,FALSE)-(SUMIF(C$66:C80,VLOOKUP(C80,$D$16:$G$61,1,FALSE),G$67:G81)))</f>
        <v/>
      </c>
    </row>
    <row r="82" spans="2:8" x14ac:dyDescent="0.25">
      <c r="B82" s="150"/>
      <c r="C82" s="151"/>
      <c r="D82" s="83"/>
      <c r="E82" s="82"/>
      <c r="F82" s="84"/>
      <c r="G82" s="84"/>
      <c r="H82" s="91" t="str">
        <f>IF(C81="","",VLOOKUP(C81,$D$16:$G$61,2,FALSE)-(SUMIF(C$66:C81,VLOOKUP(C81,$D$16:$G$61,1,FALSE),G$67:G82)))</f>
        <v/>
      </c>
    </row>
    <row r="83" spans="2:8" x14ac:dyDescent="0.25">
      <c r="B83" s="150"/>
      <c r="C83" s="151"/>
      <c r="D83" s="83"/>
      <c r="E83" s="82"/>
      <c r="F83" s="84"/>
      <c r="G83" s="84"/>
      <c r="H83" s="91" t="str">
        <f>IF(C82="","",VLOOKUP(C82,$D$16:$G$61,2,FALSE)-(SUMIF(C$66:C82,VLOOKUP(C82,$D$16:$G$61,1,FALSE),G$67:G83)))</f>
        <v/>
      </c>
    </row>
    <row r="84" spans="2:8" x14ac:dyDescent="0.25">
      <c r="B84" s="150"/>
      <c r="C84" s="151"/>
      <c r="D84" s="83"/>
      <c r="E84" s="82"/>
      <c r="F84" s="84"/>
      <c r="G84" s="84"/>
      <c r="H84" s="91" t="str">
        <f>IF(C83="","",VLOOKUP(C83,$D$16:$G$61,2,FALSE)-(SUMIF(C$66:C83,VLOOKUP(C83,$D$16:$G$61,1,FALSE),G$67:G84)))</f>
        <v/>
      </c>
    </row>
    <row r="85" spans="2:8" x14ac:dyDescent="0.25">
      <c r="B85" s="150"/>
      <c r="C85" s="151"/>
      <c r="D85" s="83"/>
      <c r="E85" s="82"/>
      <c r="F85" s="84"/>
      <c r="G85" s="84"/>
      <c r="H85" s="91" t="str">
        <f>IF(C84="","",VLOOKUP(C84,$D$16:$G$61,2,FALSE)-(SUMIF(C$66:C84,VLOOKUP(C84,$D$16:$G$61,1,FALSE),G$67:G85)))</f>
        <v/>
      </c>
    </row>
    <row r="86" spans="2:8" x14ac:dyDescent="0.25">
      <c r="B86" s="150"/>
      <c r="C86" s="151"/>
      <c r="D86" s="83"/>
      <c r="E86" s="82"/>
      <c r="F86" s="84"/>
      <c r="G86" s="84"/>
      <c r="H86" s="91" t="str">
        <f>IF(C85="","",VLOOKUP(C85,$D$16:$G$61,2,FALSE)-(SUMIF(C$66:C85,VLOOKUP(C85,$D$16:$G$61,1,FALSE),G$67:G86)))</f>
        <v/>
      </c>
    </row>
    <row r="87" spans="2:8" x14ac:dyDescent="0.25">
      <c r="B87" s="150"/>
      <c r="C87" s="151"/>
      <c r="D87" s="83"/>
      <c r="E87" s="82"/>
      <c r="F87" s="84"/>
      <c r="G87" s="84"/>
      <c r="H87" s="91" t="str">
        <f>IF(C86="","",VLOOKUP(C86,$D$16:$G$61,2,FALSE)-(SUMIF(C$66:C86,VLOOKUP(C86,$D$16:$G$61,1,FALSE),G$67:G87)))</f>
        <v/>
      </c>
    </row>
    <row r="88" spans="2:8" x14ac:dyDescent="0.25">
      <c r="B88" s="150"/>
      <c r="C88" s="151"/>
      <c r="D88" s="83"/>
      <c r="E88" s="82"/>
      <c r="F88" s="84"/>
      <c r="G88" s="84"/>
      <c r="H88" s="91" t="str">
        <f>IF(C87="","",VLOOKUP(C87,$D$16:$G$61,2,FALSE)-(SUMIF(C$66:C87,VLOOKUP(C87,$D$16:$G$61,1,FALSE),G$67:G88)))</f>
        <v/>
      </c>
    </row>
    <row r="89" spans="2:8" x14ac:dyDescent="0.25">
      <c r="B89" s="150"/>
      <c r="C89" s="151"/>
      <c r="D89" s="83"/>
      <c r="E89" s="82"/>
      <c r="F89" s="84"/>
      <c r="G89" s="84"/>
      <c r="H89" s="91" t="str">
        <f>IF(C88="","",VLOOKUP(C88,$D$16:$G$61,2,FALSE)-(SUMIF(C$66:C88,VLOOKUP(C88,$D$16:$G$61,1,FALSE),G$67:G89)))</f>
        <v/>
      </c>
    </row>
    <row r="90" spans="2:8" x14ac:dyDescent="0.25">
      <c r="B90" s="150"/>
      <c r="C90" s="151"/>
      <c r="D90" s="83"/>
      <c r="E90" s="82"/>
      <c r="F90" s="84"/>
      <c r="G90" s="84"/>
      <c r="H90" s="91" t="str">
        <f>IF(C89="","",VLOOKUP(C89,$D$16:$G$61,2,FALSE)-(SUMIF(C$66:C89,VLOOKUP(C89,$D$16:$G$61,1,FALSE),G$67:G90)))</f>
        <v/>
      </c>
    </row>
    <row r="91" spans="2:8" x14ac:dyDescent="0.25">
      <c r="B91" s="150"/>
      <c r="C91" s="151"/>
      <c r="D91" s="83"/>
      <c r="E91" s="82"/>
      <c r="F91" s="84"/>
      <c r="G91" s="84"/>
      <c r="H91" s="91" t="str">
        <f>IF(C90="","",VLOOKUP(C90,$D$16:$G$61,2,FALSE)-(SUMIF(C$66:C90,VLOOKUP(C90,$D$16:$G$61,1,FALSE),G$67:G91)))</f>
        <v/>
      </c>
    </row>
    <row r="92" spans="2:8" x14ac:dyDescent="0.25">
      <c r="B92" s="150"/>
      <c r="C92" s="151"/>
      <c r="D92" s="83"/>
      <c r="E92" s="82"/>
      <c r="F92" s="84"/>
      <c r="G92" s="84"/>
      <c r="H92" s="91" t="str">
        <f>IF(C91="","",VLOOKUP(C91,$D$16:$G$61,2,FALSE)-(SUMIF(C$66:C91,VLOOKUP(C91,$D$16:$G$61,1,FALSE),G$67:G92)))</f>
        <v/>
      </c>
    </row>
    <row r="93" spans="2:8" x14ac:dyDescent="0.25">
      <c r="B93" s="150"/>
      <c r="C93" s="151"/>
      <c r="D93" s="83"/>
      <c r="E93" s="82"/>
      <c r="F93" s="84"/>
      <c r="G93" s="84"/>
      <c r="H93" s="91" t="str">
        <f>IF(C92="","",VLOOKUP(C92,$D$16:$G$61,2,FALSE)-(SUMIF(C$66:C92,VLOOKUP(C92,$D$16:$G$61,1,FALSE),G$67:G93)))</f>
        <v/>
      </c>
    </row>
    <row r="94" spans="2:8" x14ac:dyDescent="0.25">
      <c r="B94" s="150"/>
      <c r="C94" s="151"/>
      <c r="D94" s="83"/>
      <c r="E94" s="82"/>
      <c r="F94" s="84"/>
      <c r="G94" s="84"/>
      <c r="H94" s="91" t="str">
        <f>IF(C93="","",VLOOKUP(C93,$D$16:$G$61,2,FALSE)-(SUMIF(C$66:C93,VLOOKUP(C93,$D$16:$G$61,1,FALSE),G$67:G94)))</f>
        <v/>
      </c>
    </row>
    <row r="95" spans="2:8" x14ac:dyDescent="0.25">
      <c r="B95" s="150"/>
      <c r="C95" s="151"/>
      <c r="D95" s="83"/>
      <c r="E95" s="82"/>
      <c r="F95" s="84"/>
      <c r="G95" s="84"/>
      <c r="H95" s="91" t="str">
        <f>IF(C94="","",VLOOKUP(C94,$D$16:$G$61,2,FALSE)-(SUMIF(C$66:C94,VLOOKUP(C94,$D$16:$G$61,1,FALSE),G$67:G95)))</f>
        <v/>
      </c>
    </row>
    <row r="96" spans="2:8" x14ac:dyDescent="0.25">
      <c r="B96" s="150"/>
      <c r="C96" s="151"/>
      <c r="D96" s="83"/>
      <c r="E96" s="82"/>
      <c r="F96" s="84"/>
      <c r="G96" s="84"/>
      <c r="H96" s="91" t="str">
        <f>IF(C95="","",VLOOKUP(C95,$D$16:$G$61,2,FALSE)-(SUMIF(C$66:C95,VLOOKUP(C95,$D$16:$G$61,1,FALSE),G$67:G96)))</f>
        <v/>
      </c>
    </row>
    <row r="97" spans="2:8" x14ac:dyDescent="0.25">
      <c r="B97" s="150"/>
      <c r="C97" s="151"/>
      <c r="D97" s="83"/>
      <c r="E97" s="82"/>
      <c r="F97" s="84"/>
      <c r="G97" s="84"/>
      <c r="H97" s="91" t="str">
        <f>IF(C96="","",VLOOKUP(C96,$D$16:$G$61,2,FALSE)-(SUMIF(C$66:C96,VLOOKUP(C96,$D$16:$G$61,1,FALSE),G$67:G97)))</f>
        <v/>
      </c>
    </row>
    <row r="98" spans="2:8" x14ac:dyDescent="0.25">
      <c r="B98" s="150"/>
      <c r="C98" s="151"/>
      <c r="D98" s="83"/>
      <c r="E98" s="82"/>
      <c r="F98" s="84"/>
      <c r="G98" s="84"/>
      <c r="H98" s="91" t="str">
        <f>IF(C97="","",VLOOKUP(C97,$D$16:$G$61,2,FALSE)-(SUMIF(C$66:C97,VLOOKUP(C97,$D$16:$G$61,1,FALSE),G$67:G98)))</f>
        <v/>
      </c>
    </row>
    <row r="99" spans="2:8" x14ac:dyDescent="0.25">
      <c r="B99" s="150"/>
      <c r="C99" s="151"/>
      <c r="D99" s="83"/>
      <c r="E99" s="82"/>
      <c r="F99" s="84"/>
      <c r="G99" s="84"/>
      <c r="H99" s="91" t="str">
        <f>IF(C98="","",VLOOKUP(C98,$D$16:$G$61,2,FALSE)-(SUMIF(C$66:C98,VLOOKUP(C98,$D$16:$G$61,1,FALSE),G$67:G99)))</f>
        <v/>
      </c>
    </row>
    <row r="100" spans="2:8" x14ac:dyDescent="0.25">
      <c r="B100" s="150"/>
      <c r="C100" s="151"/>
      <c r="D100" s="83"/>
      <c r="E100" s="82"/>
      <c r="F100" s="84"/>
      <c r="G100" s="84"/>
      <c r="H100" s="91" t="str">
        <f>IF(C99="","",VLOOKUP(C99,$D$16:$G$61,2,FALSE)-(SUMIF(C$66:C99,VLOOKUP(C99,$D$16:$G$61,1,FALSE),G$67:G100)))</f>
        <v/>
      </c>
    </row>
    <row r="101" spans="2:8" x14ac:dyDescent="0.25">
      <c r="B101" s="150"/>
      <c r="C101" s="151"/>
      <c r="D101" s="83"/>
      <c r="E101" s="82"/>
      <c r="F101" s="84"/>
      <c r="G101" s="84"/>
      <c r="H101" s="91" t="str">
        <f>IF(C100="","",VLOOKUP(C100,$D$16:$G$61,2,FALSE)-(SUMIF(C$66:C100,VLOOKUP(C100,$D$16:$G$61,1,FALSE),G$67:G101)))</f>
        <v/>
      </c>
    </row>
    <row r="102" spans="2:8" x14ac:dyDescent="0.25">
      <c r="B102" s="150"/>
      <c r="C102" s="151"/>
      <c r="D102" s="83"/>
      <c r="E102" s="82"/>
      <c r="F102" s="84"/>
      <c r="G102" s="84"/>
      <c r="H102" s="91" t="str">
        <f>IF(C101="","",VLOOKUP(C101,$D$16:$G$61,2,FALSE)-(SUMIF(C$66:C101,VLOOKUP(C101,$D$16:$G$61,1,FALSE),G$67:G102)))</f>
        <v/>
      </c>
    </row>
    <row r="103" spans="2:8" x14ac:dyDescent="0.25">
      <c r="B103" s="150"/>
      <c r="C103" s="151"/>
      <c r="D103" s="83"/>
      <c r="E103" s="82"/>
      <c r="F103" s="84"/>
      <c r="G103" s="84"/>
      <c r="H103" s="91" t="str">
        <f>IF(C102="","",VLOOKUP(C102,$D$16:$G$61,2,FALSE)-(SUMIF(C$66:C102,VLOOKUP(C102,$D$16:$G$61,1,FALSE),G$67:G103)))</f>
        <v/>
      </c>
    </row>
    <row r="104" spans="2:8" x14ac:dyDescent="0.25">
      <c r="B104" s="150"/>
      <c r="C104" s="151"/>
      <c r="D104" s="83"/>
      <c r="E104" s="82"/>
      <c r="F104" s="84"/>
      <c r="G104" s="84"/>
      <c r="H104" s="91" t="str">
        <f>IF(C103="","",VLOOKUP(C103,$D$16:$G$61,2,FALSE)-(SUMIF(C$66:C103,VLOOKUP(C103,$D$16:$G$61,1,FALSE),G$67:G104)))</f>
        <v/>
      </c>
    </row>
    <row r="105" spans="2:8" x14ac:dyDescent="0.25">
      <c r="B105" s="150"/>
      <c r="C105" s="151"/>
      <c r="D105" s="83"/>
      <c r="E105" s="82"/>
      <c r="F105" s="84"/>
      <c r="G105" s="84"/>
      <c r="H105" s="91" t="str">
        <f>IF(C104="","",VLOOKUP(C104,$D$16:$G$61,2,FALSE)-(SUMIF(C$66:C104,VLOOKUP(C104,$D$16:$G$61,1,FALSE),G$67:G105)))</f>
        <v/>
      </c>
    </row>
    <row r="106" spans="2:8" x14ac:dyDescent="0.25">
      <c r="B106" s="150"/>
      <c r="C106" s="151"/>
      <c r="D106" s="83"/>
      <c r="E106" s="82"/>
      <c r="F106" s="84"/>
      <c r="G106" s="84"/>
      <c r="H106" s="91" t="str">
        <f>IF(C105="","",VLOOKUP(C105,$D$16:$G$61,2,FALSE)-(SUMIF(C$66:C105,VLOOKUP(C105,$D$16:$G$61,1,FALSE),G$67:G106)))</f>
        <v/>
      </c>
    </row>
    <row r="107" spans="2:8" x14ac:dyDescent="0.25">
      <c r="B107" s="150"/>
      <c r="C107" s="151"/>
      <c r="D107" s="83"/>
      <c r="E107" s="82"/>
      <c r="F107" s="84"/>
      <c r="G107" s="84"/>
      <c r="H107" s="91" t="str">
        <f>IF(C106="","",VLOOKUP(C106,$D$16:$G$61,2,FALSE)-(SUMIF(C$66:C106,VLOOKUP(C106,$D$16:$G$61,1,FALSE),G$67:G107)))</f>
        <v/>
      </c>
    </row>
    <row r="108" spans="2:8" x14ac:dyDescent="0.25">
      <c r="B108" s="150"/>
      <c r="C108" s="151"/>
      <c r="D108" s="83"/>
      <c r="E108" s="82"/>
      <c r="F108" s="84"/>
      <c r="G108" s="84"/>
      <c r="H108" s="91" t="str">
        <f>IF(C107="","",VLOOKUP(C107,$D$16:$G$61,2,FALSE)-(SUMIF(C$66:C107,VLOOKUP(C107,$D$16:$G$61,1,FALSE),G$67:G108)))</f>
        <v/>
      </c>
    </row>
    <row r="109" spans="2:8" x14ac:dyDescent="0.25">
      <c r="B109" s="150"/>
      <c r="C109" s="151"/>
      <c r="D109" s="83"/>
      <c r="E109" s="82"/>
      <c r="F109" s="84"/>
      <c r="G109" s="84"/>
      <c r="H109" s="91" t="str">
        <f>IF(C108="","",VLOOKUP(C108,$D$16:$G$61,2,FALSE)-(SUMIF(C$66:C108,VLOOKUP(C108,$D$16:$G$61,1,FALSE),G$67:G109)))</f>
        <v/>
      </c>
    </row>
    <row r="110" spans="2:8" x14ac:dyDescent="0.25">
      <c r="B110" s="150"/>
      <c r="C110" s="151"/>
      <c r="D110" s="83"/>
      <c r="E110" s="82"/>
      <c r="F110" s="84"/>
      <c r="G110" s="84"/>
      <c r="H110" s="91" t="str">
        <f>IF(C109="","",VLOOKUP(C109,$D$16:$G$61,2,FALSE)-(SUMIF(C$66:C109,VLOOKUP(C109,$D$16:$G$61,1,FALSE),G$67:G110)))</f>
        <v/>
      </c>
    </row>
    <row r="111" spans="2:8" x14ac:dyDescent="0.25">
      <c r="B111" s="150"/>
      <c r="C111" s="151"/>
      <c r="D111" s="83"/>
      <c r="E111" s="82"/>
      <c r="F111" s="84"/>
      <c r="G111" s="84"/>
      <c r="H111" s="91" t="str">
        <f>IF(C110="","",VLOOKUP(C110,$D$16:$G$61,2,FALSE)-(SUMIF(C$66:C110,VLOOKUP(C110,$D$16:$G$61,1,FALSE),G$67:G111)))</f>
        <v/>
      </c>
    </row>
    <row r="112" spans="2:8" x14ac:dyDescent="0.25">
      <c r="B112" s="150"/>
      <c r="C112" s="151"/>
      <c r="D112" s="83"/>
      <c r="E112" s="82"/>
      <c r="F112" s="84"/>
      <c r="G112" s="84"/>
      <c r="H112" s="91" t="str">
        <f>IF(C111="","",VLOOKUP(C111,$D$16:$G$61,2,FALSE)-(SUMIF(C$66:C111,VLOOKUP(C111,$D$16:$G$61,1,FALSE),G$67:G112)))</f>
        <v/>
      </c>
    </row>
    <row r="113" spans="2:8" x14ac:dyDescent="0.25">
      <c r="B113" s="150"/>
      <c r="C113" s="151"/>
      <c r="D113" s="83"/>
      <c r="E113" s="82"/>
      <c r="F113" s="84"/>
      <c r="G113" s="84"/>
      <c r="H113" s="91" t="str">
        <f>IF(C112="","",VLOOKUP(C112,$D$16:$G$61,2,FALSE)-(SUMIF(C$66:C112,VLOOKUP(C112,$D$16:$G$61,1,FALSE),G$67:G113)))</f>
        <v/>
      </c>
    </row>
    <row r="114" spans="2:8" x14ac:dyDescent="0.25">
      <c r="B114" s="150"/>
      <c r="C114" s="151"/>
      <c r="D114" s="83"/>
      <c r="E114" s="82"/>
      <c r="F114" s="84"/>
      <c r="G114" s="84"/>
      <c r="H114" s="91" t="str">
        <f>IF(C113="","",VLOOKUP(C113,$D$16:$G$61,2,FALSE)-(SUMIF(C$66:C113,VLOOKUP(C113,$D$16:$G$61,1,FALSE),G$67:G114)))</f>
        <v/>
      </c>
    </row>
    <row r="115" spans="2:8" x14ac:dyDescent="0.25">
      <c r="B115" s="150"/>
      <c r="C115" s="151"/>
      <c r="D115" s="83"/>
      <c r="E115" s="82"/>
      <c r="F115" s="84"/>
      <c r="G115" s="84"/>
      <c r="H115" s="91" t="str">
        <f>IF(C114="","",VLOOKUP(C114,$D$16:$G$61,2,FALSE)-(SUMIF(C$66:C114,VLOOKUP(C114,$D$16:$G$61,1,FALSE),G$67:G115)))</f>
        <v/>
      </c>
    </row>
    <row r="116" spans="2:8" x14ac:dyDescent="0.25">
      <c r="B116" s="150"/>
      <c r="C116" s="151"/>
      <c r="D116" s="83"/>
      <c r="E116" s="82"/>
      <c r="F116" s="84"/>
      <c r="G116" s="84"/>
      <c r="H116" s="91" t="str">
        <f>IF(C115="","",VLOOKUP(C115,$D$16:$G$61,2,FALSE)-(SUMIF(C$66:C115,VLOOKUP(C115,$D$16:$G$61,1,FALSE),G$67:G116)))</f>
        <v/>
      </c>
    </row>
    <row r="117" spans="2:8" x14ac:dyDescent="0.25">
      <c r="B117" s="150"/>
      <c r="C117" s="151"/>
      <c r="D117" s="83"/>
      <c r="E117" s="82"/>
      <c r="F117" s="84"/>
      <c r="G117" s="84"/>
      <c r="H117" s="91" t="str">
        <f>IF(C116="","",VLOOKUP(C116,$D$16:$G$61,2,FALSE)-(SUMIF(C$66:C116,VLOOKUP(C116,$D$16:$G$61,1,FALSE),G$67:G117)))</f>
        <v/>
      </c>
    </row>
    <row r="118" spans="2:8" x14ac:dyDescent="0.25">
      <c r="B118" s="150"/>
      <c r="C118" s="151"/>
      <c r="D118" s="83"/>
      <c r="E118" s="82"/>
      <c r="F118" s="84"/>
      <c r="G118" s="84"/>
      <c r="H118" s="91" t="str">
        <f>IF(C117="","",VLOOKUP(C117,$D$16:$G$61,2,FALSE)-(SUMIF(C$66:C117,VLOOKUP(C117,$D$16:$G$61,1,FALSE),G$67:G118)))</f>
        <v/>
      </c>
    </row>
    <row r="119" spans="2:8" x14ac:dyDescent="0.25">
      <c r="B119" s="150"/>
      <c r="C119" s="151"/>
      <c r="D119" s="83"/>
      <c r="E119" s="82"/>
      <c r="F119" s="84"/>
      <c r="G119" s="84"/>
      <c r="H119" s="91" t="str">
        <f>IF(C118="","",VLOOKUP(C118,$D$16:$G$61,2,FALSE)-(SUMIF(C$66:C118,VLOOKUP(C118,$D$16:$G$61,1,FALSE),G$67:G119)))</f>
        <v/>
      </c>
    </row>
    <row r="120" spans="2:8" x14ac:dyDescent="0.25">
      <c r="B120" s="150"/>
      <c r="C120" s="151"/>
      <c r="D120" s="83"/>
      <c r="E120" s="82"/>
      <c r="F120" s="84"/>
      <c r="G120" s="84"/>
      <c r="H120" s="91" t="str">
        <f>IF(C119="","",VLOOKUP(C119,$D$16:$G$61,2,FALSE)-(SUMIF(C$66:C119,VLOOKUP(C119,$D$16:$G$61,1,FALSE),G$67:G120)))</f>
        <v/>
      </c>
    </row>
    <row r="121" spans="2:8" x14ac:dyDescent="0.25">
      <c r="B121" s="150"/>
      <c r="C121" s="151"/>
      <c r="D121" s="83"/>
      <c r="E121" s="82"/>
      <c r="F121" s="84"/>
      <c r="G121" s="84"/>
      <c r="H121" s="91" t="str">
        <f>IF(C120="","",VLOOKUP(C120,$D$16:$G$61,2,FALSE)-(SUMIF(C$66:C120,VLOOKUP(C120,$D$16:$G$61,1,FALSE),G$67:G121)))</f>
        <v/>
      </c>
    </row>
    <row r="122" spans="2:8" x14ac:dyDescent="0.25">
      <c r="B122" s="150"/>
      <c r="C122" s="151"/>
      <c r="D122" s="83"/>
      <c r="E122" s="82"/>
      <c r="F122" s="84"/>
      <c r="G122" s="84"/>
      <c r="H122" s="91" t="str">
        <f>IF(C121="","",VLOOKUP(C121,$D$16:$G$61,2,FALSE)-(SUMIF(C$66:C121,VLOOKUP(C121,$D$16:$G$61,1,FALSE),G$67:G122)))</f>
        <v/>
      </c>
    </row>
    <row r="123" spans="2:8" x14ac:dyDescent="0.25">
      <c r="B123" s="150"/>
      <c r="C123" s="151"/>
      <c r="D123" s="83"/>
      <c r="E123" s="82"/>
      <c r="F123" s="84"/>
      <c r="G123" s="84"/>
      <c r="H123" s="91" t="str">
        <f>IF(C122="","",VLOOKUP(C122,$D$16:$G$61,2,FALSE)-(SUMIF(C$66:C122,VLOOKUP(C122,$D$16:$G$61,1,FALSE),G$67:G123)))</f>
        <v/>
      </c>
    </row>
    <row r="124" spans="2:8" x14ac:dyDescent="0.25">
      <c r="B124" s="150"/>
      <c r="C124" s="151"/>
      <c r="D124" s="83"/>
      <c r="E124" s="82"/>
      <c r="F124" s="84"/>
      <c r="G124" s="84"/>
      <c r="H124" s="91" t="str">
        <f>IF(C123="","",VLOOKUP(C123,$D$16:$G$61,2,FALSE)-(SUMIF(C$66:C123,VLOOKUP(C123,$D$16:$G$61,1,FALSE),G$67:G124)))</f>
        <v/>
      </c>
    </row>
    <row r="125" spans="2:8" x14ac:dyDescent="0.25">
      <c r="B125" s="150"/>
      <c r="C125" s="151"/>
      <c r="D125" s="83"/>
      <c r="E125" s="82"/>
      <c r="F125" s="84"/>
      <c r="G125" s="84"/>
      <c r="H125" s="91" t="str">
        <f>IF(C124="","",VLOOKUP(C124,$D$16:$G$61,2,FALSE)-(SUMIF(C$66:C124,VLOOKUP(C124,$D$16:$G$61,1,FALSE),G$67:G125)))</f>
        <v/>
      </c>
    </row>
    <row r="126" spans="2:8" x14ac:dyDescent="0.25">
      <c r="B126" s="150"/>
      <c r="C126" s="151"/>
      <c r="D126" s="83"/>
      <c r="E126" s="82"/>
      <c r="F126" s="84"/>
      <c r="G126" s="84"/>
      <c r="H126" s="91" t="str">
        <f>IF(C125="","",VLOOKUP(C125,$D$16:$G$61,2,FALSE)-(SUMIF(C$66:C125,VLOOKUP(C125,$D$16:$G$61,1,FALSE),G$67:G126)))</f>
        <v/>
      </c>
    </row>
    <row r="127" spans="2:8" x14ac:dyDescent="0.25">
      <c r="B127" s="150"/>
      <c r="C127" s="151"/>
      <c r="D127" s="83"/>
      <c r="E127" s="82"/>
      <c r="F127" s="84"/>
      <c r="G127" s="84"/>
      <c r="H127" s="91" t="str">
        <f>IF(C126="","",VLOOKUP(C126,$D$16:$G$61,2,FALSE)-(SUMIF(C$66:C126,VLOOKUP(C126,$D$16:$G$61,1,FALSE),G$67:G127)))</f>
        <v/>
      </c>
    </row>
    <row r="128" spans="2:8" x14ac:dyDescent="0.25">
      <c r="B128" s="150"/>
      <c r="C128" s="151"/>
      <c r="D128" s="83"/>
      <c r="E128" s="82"/>
      <c r="F128" s="84"/>
      <c r="G128" s="84"/>
      <c r="H128" s="91" t="str">
        <f>IF(C127="","",VLOOKUP(C127,$D$16:$G$61,2,FALSE)-(SUMIF(C$66:C127,VLOOKUP(C127,$D$16:$G$61,1,FALSE),G$67:G128)))</f>
        <v/>
      </c>
    </row>
    <row r="129" spans="2:8" x14ac:dyDescent="0.25">
      <c r="B129" s="150"/>
      <c r="C129" s="151"/>
      <c r="D129" s="83"/>
      <c r="E129" s="82"/>
      <c r="F129" s="84"/>
      <c r="G129" s="84"/>
      <c r="H129" s="91" t="str">
        <f>IF(C128="","",VLOOKUP(C128,$D$16:$G$61,2,FALSE)-(SUMIF(C$66:C128,VLOOKUP(C128,$D$16:$G$61,1,FALSE),G$67:G129)))</f>
        <v/>
      </c>
    </row>
    <row r="130" spans="2:8" x14ac:dyDescent="0.25">
      <c r="B130" s="150"/>
      <c r="C130" s="151"/>
      <c r="D130" s="83"/>
      <c r="E130" s="82"/>
      <c r="F130" s="84"/>
      <c r="G130" s="84"/>
      <c r="H130" s="91" t="str">
        <f>IF(C129="","",VLOOKUP(C129,$D$16:$G$61,2,FALSE)-(SUMIF(C$66:C129,VLOOKUP(C129,$D$16:$G$61,1,FALSE),G$67:G130)))</f>
        <v/>
      </c>
    </row>
    <row r="131" spans="2:8" x14ac:dyDescent="0.25">
      <c r="B131" s="150"/>
      <c r="C131" s="151"/>
      <c r="D131" s="83"/>
      <c r="E131" s="82"/>
      <c r="F131" s="84"/>
      <c r="G131" s="84"/>
      <c r="H131" s="91" t="str">
        <f>IF(C130="","",VLOOKUP(C130,$D$16:$G$61,2,FALSE)-(SUMIF(C$66:C130,VLOOKUP(C130,$D$16:$G$61,1,FALSE),G$67:G131)))</f>
        <v/>
      </c>
    </row>
    <row r="132" spans="2:8" x14ac:dyDescent="0.25">
      <c r="B132" s="150"/>
      <c r="C132" s="151"/>
      <c r="D132" s="83"/>
      <c r="E132" s="82"/>
      <c r="F132" s="84"/>
      <c r="G132" s="84"/>
      <c r="H132" s="91" t="str">
        <f>IF(C131="","",VLOOKUP(C131,$D$16:$G$61,2,FALSE)-(SUMIF(C$66:C131,VLOOKUP(C131,$D$16:$G$61,1,FALSE),G$67:G132)))</f>
        <v/>
      </c>
    </row>
    <row r="133" spans="2:8" x14ac:dyDescent="0.25">
      <c r="B133" s="150"/>
      <c r="C133" s="151"/>
      <c r="D133" s="83"/>
      <c r="E133" s="82"/>
      <c r="F133" s="84"/>
      <c r="G133" s="84"/>
      <c r="H133" s="91" t="str">
        <f>IF(C132="","",VLOOKUP(C132,$D$16:$G$61,2,FALSE)-(SUMIF(C$66:C132,VLOOKUP(C132,$D$16:$G$61,1,FALSE),G$67:G133)))</f>
        <v/>
      </c>
    </row>
    <row r="134" spans="2:8" x14ac:dyDescent="0.25">
      <c r="B134" s="150"/>
      <c r="C134" s="151"/>
      <c r="D134" s="83"/>
      <c r="E134" s="82"/>
      <c r="F134" s="84"/>
      <c r="G134" s="84"/>
      <c r="H134" s="91" t="str">
        <f>IF(C133="","",VLOOKUP(C133,$D$16:$G$61,2,FALSE)-(SUMIF(C$66:C133,VLOOKUP(C133,$D$16:$G$61,1,FALSE),G$67:G134)))</f>
        <v/>
      </c>
    </row>
    <row r="135" spans="2:8" x14ac:dyDescent="0.25">
      <c r="B135" s="150"/>
      <c r="C135" s="151"/>
      <c r="D135" s="83"/>
      <c r="E135" s="82"/>
      <c r="F135" s="84"/>
      <c r="G135" s="84"/>
      <c r="H135" s="91" t="str">
        <f>IF(C134="","",VLOOKUP(C134,$D$16:$G$61,2,FALSE)-(SUMIF(C$66:C134,VLOOKUP(C134,$D$16:$G$61,1,FALSE),G$67:G135)))</f>
        <v/>
      </c>
    </row>
    <row r="136" spans="2:8" x14ac:dyDescent="0.25">
      <c r="B136" s="150"/>
      <c r="C136" s="151"/>
      <c r="D136" s="83"/>
      <c r="E136" s="82"/>
      <c r="F136" s="84"/>
      <c r="G136" s="84"/>
      <c r="H136" s="91" t="str">
        <f>IF(C135="","",VLOOKUP(C135,$D$16:$G$61,2,FALSE)-(SUMIF(C$66:C135,VLOOKUP(C135,$D$16:$G$61,1,FALSE),G$67:G136)))</f>
        <v/>
      </c>
    </row>
    <row r="137" spans="2:8" x14ac:dyDescent="0.25">
      <c r="B137" s="150"/>
      <c r="C137" s="151"/>
      <c r="D137" s="83"/>
      <c r="E137" s="82"/>
      <c r="F137" s="84"/>
      <c r="G137" s="84"/>
      <c r="H137" s="91" t="str">
        <f>IF(C136="","",VLOOKUP(C136,$D$16:$G$61,2,FALSE)-(SUMIF(C$66:C136,VLOOKUP(C136,$D$16:$G$61,1,FALSE),G$67:G137)))</f>
        <v/>
      </c>
    </row>
    <row r="138" spans="2:8" x14ac:dyDescent="0.25">
      <c r="B138" s="150"/>
      <c r="C138" s="151"/>
      <c r="D138" s="83"/>
      <c r="E138" s="82"/>
      <c r="F138" s="84"/>
      <c r="G138" s="84"/>
      <c r="H138" s="91" t="str">
        <f>IF(C137="","",VLOOKUP(C137,$D$16:$G$61,2,FALSE)-(SUMIF(C$66:C137,VLOOKUP(C137,$D$16:$G$61,1,FALSE),G$67:G138)))</f>
        <v/>
      </c>
    </row>
    <row r="139" spans="2:8" x14ac:dyDescent="0.25">
      <c r="B139" s="150"/>
      <c r="C139" s="151"/>
      <c r="D139" s="83"/>
      <c r="E139" s="82"/>
      <c r="F139" s="84"/>
      <c r="G139" s="84"/>
      <c r="H139" s="91" t="str">
        <f>IF(C138="","",VLOOKUP(C138,$D$16:$G$61,2,FALSE)-(SUMIF(C$66:C138,VLOOKUP(C138,$D$16:$G$61,1,FALSE),G$67:G139)))</f>
        <v/>
      </c>
    </row>
    <row r="140" spans="2:8" x14ac:dyDescent="0.25">
      <c r="B140" s="150"/>
      <c r="C140" s="151"/>
      <c r="D140" s="83"/>
      <c r="E140" s="82"/>
      <c r="F140" s="84"/>
      <c r="G140" s="84"/>
      <c r="H140" s="91" t="str">
        <f>IF(C139="","",VLOOKUP(C139,$D$16:$G$61,2,FALSE)-(SUMIF(C$66:C139,VLOOKUP(C139,$D$16:$G$61,1,FALSE),G$67:G140)))</f>
        <v/>
      </c>
    </row>
    <row r="141" spans="2:8" x14ac:dyDescent="0.25">
      <c r="B141" s="150"/>
      <c r="C141" s="151"/>
      <c r="D141" s="83"/>
      <c r="E141" s="82"/>
      <c r="F141" s="84"/>
      <c r="G141" s="84"/>
      <c r="H141" s="91" t="str">
        <f>IF(C140="","",VLOOKUP(C140,$D$16:$G$61,2,FALSE)-(SUMIF(C$66:C140,VLOOKUP(C140,$D$16:$G$61,1,FALSE),G$67:G141)))</f>
        <v/>
      </c>
    </row>
    <row r="142" spans="2:8" x14ac:dyDescent="0.25">
      <c r="B142" s="150"/>
      <c r="C142" s="151"/>
      <c r="D142" s="83"/>
      <c r="E142" s="82"/>
      <c r="F142" s="84"/>
      <c r="G142" s="84"/>
      <c r="H142" s="91" t="str">
        <f>IF(C141="","",VLOOKUP(C141,$D$16:$G$61,2,FALSE)-(SUMIF(C$66:C141,VLOOKUP(C141,$D$16:$G$61,1,FALSE),G$67:G142)))</f>
        <v/>
      </c>
    </row>
    <row r="143" spans="2:8" x14ac:dyDescent="0.25">
      <c r="B143" s="150"/>
      <c r="C143" s="151"/>
      <c r="D143" s="83"/>
      <c r="E143" s="82"/>
      <c r="F143" s="84"/>
      <c r="G143" s="84"/>
      <c r="H143" s="91" t="str">
        <f>IF(C142="","",VLOOKUP(C142,$D$16:$G$61,2,FALSE)-(SUMIF(C$66:C142,VLOOKUP(C142,$D$16:$G$61,1,FALSE),G$67:G143)))</f>
        <v/>
      </c>
    </row>
    <row r="144" spans="2:8" x14ac:dyDescent="0.25">
      <c r="B144" s="150"/>
      <c r="C144" s="151"/>
      <c r="D144" s="83"/>
      <c r="E144" s="82"/>
      <c r="F144" s="84"/>
      <c r="G144" s="84"/>
      <c r="H144" s="91" t="str">
        <f>IF(C143="","",VLOOKUP(C143,$D$16:$G$61,2,FALSE)-(SUMIF(C$66:C143,VLOOKUP(C143,$D$16:$G$61,1,FALSE),G$67:G144)))</f>
        <v/>
      </c>
    </row>
    <row r="145" spans="2:8" x14ac:dyDescent="0.25">
      <c r="B145" s="150"/>
      <c r="C145" s="151"/>
      <c r="D145" s="83"/>
      <c r="E145" s="82"/>
      <c r="F145" s="84"/>
      <c r="G145" s="84"/>
      <c r="H145" s="91" t="str">
        <f>IF(C144="","",VLOOKUP(C144,$D$16:$G$61,2,FALSE)-(SUMIF(C$66:C144,VLOOKUP(C144,$D$16:$G$61,1,FALSE),G$67:G145)))</f>
        <v/>
      </c>
    </row>
    <row r="146" spans="2:8" x14ac:dyDescent="0.25">
      <c r="B146" s="150"/>
      <c r="C146" s="151"/>
      <c r="D146" s="83"/>
      <c r="E146" s="82"/>
      <c r="F146" s="84"/>
      <c r="G146" s="84"/>
      <c r="H146" s="91" t="str">
        <f>IF(C145="","",VLOOKUP(C145,$D$16:$G$61,2,FALSE)-(SUMIF(C$66:C145,VLOOKUP(C145,$D$16:$G$61,1,FALSE),G$67:G146)))</f>
        <v/>
      </c>
    </row>
    <row r="147" spans="2:8" x14ac:dyDescent="0.25">
      <c r="B147" s="150"/>
      <c r="C147" s="151"/>
      <c r="D147" s="83"/>
      <c r="E147" s="82"/>
      <c r="F147" s="84"/>
      <c r="G147" s="84"/>
      <c r="H147" s="91" t="str">
        <f>IF(C146="","",VLOOKUP(C146,$D$16:$G$61,2,FALSE)-(SUMIF(C$66:C146,VLOOKUP(C146,$D$16:$G$61,1,FALSE),G$67:G147)))</f>
        <v/>
      </c>
    </row>
    <row r="148" spans="2:8" x14ac:dyDescent="0.25">
      <c r="B148" s="150"/>
      <c r="C148" s="151"/>
      <c r="D148" s="83"/>
      <c r="E148" s="82"/>
      <c r="F148" s="84"/>
      <c r="G148" s="84"/>
      <c r="H148" s="91" t="str">
        <f>IF(C147="","",VLOOKUP(C147,$D$16:$G$61,2,FALSE)-(SUMIF(C$66:C147,VLOOKUP(C147,$D$16:$G$61,1,FALSE),G$67:G148)))</f>
        <v/>
      </c>
    </row>
    <row r="149" spans="2:8" x14ac:dyDescent="0.25">
      <c r="B149" s="150"/>
      <c r="C149" s="151"/>
      <c r="D149" s="83"/>
      <c r="E149" s="82"/>
      <c r="F149" s="84"/>
      <c r="G149" s="84"/>
      <c r="H149" s="91" t="str">
        <f>IF(C148="","",VLOOKUP(C148,$D$16:$G$61,2,FALSE)-(SUMIF(C$66:C148,VLOOKUP(C148,$D$16:$G$61,1,FALSE),G$67:G149)))</f>
        <v/>
      </c>
    </row>
    <row r="150" spans="2:8" x14ac:dyDescent="0.25">
      <c r="B150" s="150"/>
      <c r="C150" s="151"/>
      <c r="D150" s="83"/>
      <c r="E150" s="82"/>
      <c r="F150" s="84"/>
      <c r="G150" s="84"/>
      <c r="H150" s="91" t="str">
        <f>IF(C149="","",VLOOKUP(C149,$D$16:$G$61,2,FALSE)-(SUMIF(C$66:C149,VLOOKUP(C149,$D$16:$G$61,1,FALSE),G$67:G150)))</f>
        <v/>
      </c>
    </row>
    <row r="151" spans="2:8" x14ac:dyDescent="0.25">
      <c r="B151" s="150"/>
      <c r="C151" s="151"/>
      <c r="D151" s="83"/>
      <c r="E151" s="82"/>
      <c r="F151" s="84"/>
      <c r="G151" s="84"/>
      <c r="H151" s="91" t="str">
        <f>IF(C150="","",VLOOKUP(C150,$D$16:$G$61,2,FALSE)-(SUMIF(C$66:C150,VLOOKUP(C150,$D$16:$G$61,1,FALSE),G$67:G151)))</f>
        <v/>
      </c>
    </row>
    <row r="152" spans="2:8" x14ac:dyDescent="0.25">
      <c r="B152" s="150"/>
      <c r="C152" s="151"/>
      <c r="D152" s="83"/>
      <c r="E152" s="82"/>
      <c r="F152" s="84"/>
      <c r="G152" s="84"/>
      <c r="H152" s="91" t="str">
        <f>IF(C151="","",VLOOKUP(C151,$D$16:$G$61,2,FALSE)-(SUMIF(C$66:C151,VLOOKUP(C151,$D$16:$G$61,1,FALSE),G$67:G152)))</f>
        <v/>
      </c>
    </row>
    <row r="153" spans="2:8" x14ac:dyDescent="0.25">
      <c r="B153" s="150"/>
      <c r="C153" s="151"/>
      <c r="D153" s="83"/>
      <c r="E153" s="82"/>
      <c r="F153" s="84"/>
      <c r="G153" s="84"/>
      <c r="H153" s="91" t="str">
        <f>IF(C152="","",VLOOKUP(C152,$D$16:$G$61,2,FALSE)-(SUMIF(C$66:C152,VLOOKUP(C152,$D$16:$G$61,1,FALSE),G$67:G153)))</f>
        <v/>
      </c>
    </row>
    <row r="154" spans="2:8" x14ac:dyDescent="0.25">
      <c r="B154" s="150"/>
      <c r="C154" s="151"/>
      <c r="D154" s="83"/>
      <c r="E154" s="82"/>
      <c r="F154" s="84"/>
      <c r="G154" s="84"/>
      <c r="H154" s="91" t="str">
        <f>IF(C153="","",VLOOKUP(C153,$D$16:$G$61,2,FALSE)-(SUMIF(C$66:C153,VLOOKUP(C153,$D$16:$G$61,1,FALSE),G$67:G154)))</f>
        <v/>
      </c>
    </row>
    <row r="155" spans="2:8" x14ac:dyDescent="0.25">
      <c r="B155" s="150"/>
      <c r="C155" s="151"/>
      <c r="D155" s="83"/>
      <c r="E155" s="82"/>
      <c r="F155" s="84"/>
      <c r="G155" s="84"/>
      <c r="H155" s="91" t="str">
        <f>IF(C154="","",VLOOKUP(C154,$D$16:$G$61,2,FALSE)-(SUMIF(C$66:C154,VLOOKUP(C154,$D$16:$G$61,1,FALSE),G$67:G155)))</f>
        <v/>
      </c>
    </row>
    <row r="156" spans="2:8" x14ac:dyDescent="0.25">
      <c r="B156" s="150"/>
      <c r="C156" s="151"/>
      <c r="D156" s="83"/>
      <c r="E156" s="82"/>
      <c r="F156" s="84"/>
      <c r="G156" s="84"/>
      <c r="H156" s="91" t="str">
        <f>IF(C155="","",VLOOKUP(C155,$D$16:$G$61,2,FALSE)-(SUMIF(C$66:C155,VLOOKUP(C155,$D$16:$G$61,1,FALSE),G$67:G156)))</f>
        <v/>
      </c>
    </row>
    <row r="157" spans="2:8" x14ac:dyDescent="0.25">
      <c r="B157" s="150"/>
      <c r="C157" s="151"/>
      <c r="D157" s="83"/>
      <c r="E157" s="82"/>
      <c r="F157" s="84"/>
      <c r="G157" s="84"/>
      <c r="H157" s="91" t="str">
        <f>IF(C156="","",VLOOKUP(C156,$D$16:$G$61,2,FALSE)-(SUMIF(C$66:C156,VLOOKUP(C156,$D$16:$G$61,1,FALSE),G$67:G157)))</f>
        <v/>
      </c>
    </row>
    <row r="158" spans="2:8" x14ac:dyDescent="0.25">
      <c r="B158" s="150"/>
      <c r="C158" s="151"/>
      <c r="D158" s="83"/>
      <c r="E158" s="82"/>
      <c r="F158" s="84"/>
      <c r="G158" s="84"/>
      <c r="H158" s="91" t="str">
        <f>IF(C157="","",VLOOKUP(C157,$D$16:$G$61,2,FALSE)-(SUMIF(C$66:C157,VLOOKUP(C157,$D$16:$G$61,1,FALSE),G$67:G158)))</f>
        <v/>
      </c>
    </row>
    <row r="159" spans="2:8" x14ac:dyDescent="0.25">
      <c r="B159" s="150"/>
      <c r="C159" s="151"/>
      <c r="D159" s="83"/>
      <c r="E159" s="82"/>
      <c r="F159" s="84"/>
      <c r="G159" s="84"/>
      <c r="H159" s="91" t="str">
        <f>IF(C158="","",VLOOKUP(C158,$D$16:$G$61,2,FALSE)-(SUMIF(C$66:C158,VLOOKUP(C158,$D$16:$G$61,1,FALSE),G$67:G159)))</f>
        <v/>
      </c>
    </row>
    <row r="160" spans="2:8" x14ac:dyDescent="0.25">
      <c r="B160" s="150"/>
      <c r="C160" s="151"/>
      <c r="D160" s="83"/>
      <c r="E160" s="82"/>
      <c r="F160" s="84"/>
      <c r="G160" s="84"/>
      <c r="H160" s="91" t="str">
        <f>IF(C159="","",VLOOKUP(C159,$D$16:$G$61,2,FALSE)-(SUMIF(C$66:C159,VLOOKUP(C159,$D$16:$G$61,1,FALSE),G$67:G160)))</f>
        <v/>
      </c>
    </row>
    <row r="161" spans="2:8" x14ac:dyDescent="0.25">
      <c r="B161" s="150"/>
      <c r="C161" s="151"/>
      <c r="D161" s="83"/>
      <c r="E161" s="82"/>
      <c r="F161" s="84"/>
      <c r="G161" s="84"/>
      <c r="H161" s="91" t="str">
        <f>IF(C160="","",VLOOKUP(C160,$D$16:$G$61,2,FALSE)-(SUMIF(C$66:C160,VLOOKUP(C160,$D$16:$G$61,1,FALSE),G$67:G161)))</f>
        <v/>
      </c>
    </row>
    <row r="162" spans="2:8" x14ac:dyDescent="0.25">
      <c r="B162" s="150"/>
      <c r="C162" s="151"/>
      <c r="D162" s="83"/>
      <c r="E162" s="82"/>
      <c r="F162" s="84"/>
      <c r="G162" s="84"/>
      <c r="H162" s="91" t="str">
        <f>IF(C161="","",VLOOKUP(C161,$D$16:$G$61,2,FALSE)-(SUMIF(C$66:C161,VLOOKUP(C161,$D$16:$G$61,1,FALSE),G$67:G162)))</f>
        <v/>
      </c>
    </row>
    <row r="163" spans="2:8" x14ac:dyDescent="0.25">
      <c r="B163" s="150"/>
      <c r="C163" s="151"/>
      <c r="D163" s="83"/>
      <c r="E163" s="82"/>
      <c r="F163" s="84"/>
      <c r="G163" s="84"/>
      <c r="H163" s="91" t="str">
        <f>IF(C162="","",VLOOKUP(C162,$D$16:$G$61,2,FALSE)-(SUMIF(C$66:C162,VLOOKUP(C162,$D$16:$G$61,1,FALSE),G$67:G163)))</f>
        <v/>
      </c>
    </row>
    <row r="164" spans="2:8" x14ac:dyDescent="0.25">
      <c r="B164" s="150"/>
      <c r="C164" s="151"/>
      <c r="D164" s="83"/>
      <c r="E164" s="82"/>
      <c r="F164" s="84"/>
      <c r="G164" s="84"/>
      <c r="H164" s="91" t="str">
        <f>IF(C163="","",VLOOKUP(C163,$D$16:$G$61,2,FALSE)-(SUMIF(C$66:C163,VLOOKUP(C163,$D$16:$G$61,1,FALSE),G$67:G164)))</f>
        <v/>
      </c>
    </row>
    <row r="165" spans="2:8" x14ac:dyDescent="0.25">
      <c r="B165" s="150"/>
      <c r="C165" s="151"/>
      <c r="D165" s="83"/>
      <c r="E165" s="82"/>
      <c r="F165" s="84"/>
      <c r="G165" s="84"/>
      <c r="H165" s="91" t="str">
        <f>IF(C164="","",VLOOKUP(C164,$D$16:$G$61,2,FALSE)-(SUMIF(C$66:C164,VLOOKUP(C164,$D$16:$G$61,1,FALSE),G$67:G165)))</f>
        <v/>
      </c>
    </row>
    <row r="166" spans="2:8" x14ac:dyDescent="0.25">
      <c r="B166" s="150"/>
      <c r="C166" s="151"/>
      <c r="D166" s="83"/>
      <c r="E166" s="82"/>
      <c r="F166" s="84"/>
      <c r="G166" s="84"/>
      <c r="H166" s="91" t="str">
        <f>IF(C165="","",VLOOKUP(C165,$D$16:$G$61,2,FALSE)-(SUMIF(C$66:C165,VLOOKUP(C165,$D$16:$G$61,1,FALSE),G$67:G166)))</f>
        <v/>
      </c>
    </row>
    <row r="167" spans="2:8" x14ac:dyDescent="0.25">
      <c r="B167" s="150"/>
      <c r="C167" s="151"/>
      <c r="D167" s="83"/>
      <c r="E167" s="82"/>
      <c r="F167" s="84"/>
      <c r="G167" s="84"/>
      <c r="H167" s="91" t="str">
        <f>IF(C166="","",VLOOKUP(C166,$D$16:$G$61,2,FALSE)-(SUMIF(C$66:C166,VLOOKUP(C166,$D$16:$G$61,1,FALSE),G$67:G167)))</f>
        <v/>
      </c>
    </row>
    <row r="168" spans="2:8" x14ac:dyDescent="0.25">
      <c r="B168" s="150"/>
      <c r="C168" s="151"/>
      <c r="D168" s="83"/>
      <c r="E168" s="82"/>
      <c r="F168" s="84"/>
      <c r="G168" s="84"/>
      <c r="H168" s="91" t="str">
        <f>IF(C167="","",VLOOKUP(C167,$D$16:$G$61,2,FALSE)-(SUMIF(C$66:C167,VLOOKUP(C167,$D$16:$G$61,1,FALSE),G$67:G168)))</f>
        <v/>
      </c>
    </row>
    <row r="169" spans="2:8" x14ac:dyDescent="0.25">
      <c r="B169" s="150"/>
      <c r="C169" s="151"/>
      <c r="D169" s="83"/>
      <c r="E169" s="82"/>
      <c r="F169" s="84"/>
      <c r="G169" s="84"/>
      <c r="H169" s="91" t="str">
        <f>IF(C168="","",VLOOKUP(C168,$D$16:$G$61,2,FALSE)-(SUMIF(C$66:C168,VLOOKUP(C168,$D$16:$G$61,1,FALSE),G$67:G169)))</f>
        <v/>
      </c>
    </row>
    <row r="170" spans="2:8" ht="15.75" thickBot="1" x14ac:dyDescent="0.3">
      <c r="B170" s="150"/>
      <c r="C170" s="151"/>
      <c r="D170" s="49"/>
      <c r="E170" s="48"/>
      <c r="F170" s="56"/>
      <c r="G170" s="56"/>
      <c r="H170" s="92" t="str">
        <f>IF(C169="","",VLOOKUP(C169,$D$16:$G$61,2,FALSE)-(SUMIF(C$66:C169,VLOOKUP(C169,$D$16:$G$61,1,FALSE),G$67:G170)))</f>
        <v/>
      </c>
    </row>
    <row r="171" spans="2:8" x14ac:dyDescent="0.25">
      <c r="E171" s="8"/>
      <c r="F171" s="8"/>
      <c r="G171" s="1"/>
    </row>
  </sheetData>
  <mergeCells count="162">
    <mergeCell ref="B167:C167"/>
    <mergeCell ref="B168:C168"/>
    <mergeCell ref="B169:C169"/>
    <mergeCell ref="B170:C170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6:C66"/>
    <mergeCell ref="C14:D14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9:D29"/>
    <mergeCell ref="C30:D30"/>
    <mergeCell ref="C32:D32"/>
    <mergeCell ref="C54:D54"/>
    <mergeCell ref="D2:F2"/>
    <mergeCell ref="D3:F3"/>
    <mergeCell ref="D4:F4"/>
    <mergeCell ref="D5:F5"/>
    <mergeCell ref="B5:C5"/>
    <mergeCell ref="B2:C4"/>
    <mergeCell ref="C44:D44"/>
    <mergeCell ref="C45:D45"/>
    <mergeCell ref="C46:D46"/>
    <mergeCell ref="C39:D39"/>
    <mergeCell ref="C40:D40"/>
    <mergeCell ref="C41:D41"/>
    <mergeCell ref="C42:D42"/>
    <mergeCell ref="C43:D43"/>
    <mergeCell ref="B10:C10"/>
    <mergeCell ref="I16:I19"/>
    <mergeCell ref="B12:C12"/>
    <mergeCell ref="B59:D59"/>
    <mergeCell ref="B31:D31"/>
    <mergeCell ref="B24:D24"/>
    <mergeCell ref="C7:G7"/>
    <mergeCell ref="C8:G8"/>
    <mergeCell ref="C34:D34"/>
    <mergeCell ref="C35:D35"/>
    <mergeCell ref="C36:D36"/>
    <mergeCell ref="C37:D37"/>
    <mergeCell ref="C38:D38"/>
    <mergeCell ref="C33:D33"/>
    <mergeCell ref="C47:D47"/>
    <mergeCell ref="C48:D48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</mergeCells>
  <conditionalFormatting sqref="H16:H62">
    <cfRule type="cellIs" dxfId="0" priority="1" operator="equal">
      <formula>"gasto excede al presupuesto aprobado"</formula>
    </cfRule>
  </conditionalFormatting>
  <dataValidations count="5">
    <dataValidation type="whole" operator="greaterThanOrEqual" allowBlank="1" showInputMessage="1" showErrorMessage="1" errorTitle="Solo números" error="Debe ingresar solamente valores numéricos" promptTitle="Valores numéricos" prompt="Ingrese solamente  valores numéricos " sqref="E60:E61">
      <formula1>0</formula1>
    </dataValidation>
    <dataValidation operator="greaterThanOrEqual" allowBlank="1" showInputMessage="1" showErrorMessage="1" errorTitle="Solo números" error="Debe ingresar solamente valores numéricos" sqref="E68:E170"/>
    <dataValidation type="date" allowBlank="1" showInputMessage="1" showErrorMessage="1" errorTitle="Fecha" error="Debe ingresar solamente valores de fecha en formaro DD/MM/AAAA" promptTitle="Fecha" prompt="Ingrese la fecha en formato DD/MM/AAAA" sqref="C68:D170">
      <formula1>38353</formula1>
      <formula2>44561</formula2>
    </dataValidation>
    <dataValidation type="decimal" allowBlank="1" showInputMessage="1" showErrorMessage="1" sqref="F60:G63 F25:G30 F32:G58 F16:G23">
      <formula1>-10000</formula1>
      <formula2>1000000000</formula2>
    </dataValidation>
    <dataValidation type="decimal" operator="greaterThanOrEqual" allowBlank="1" showInputMessage="1" showErrorMessage="1" errorTitle="Solo números" error="Debe ingresar solamente valores numéricos" promptTitle="Valores numéricos" prompt="Ingrese solamente  valores numéricos " sqref="E25:E29 E32:E57 E16:E22 F68:G17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Valor de listado" error="Debe ingresar solamente valores del listado de ítems mencionados arriba" prompt="Debe ingresar solamente valores del listado de ítems mencionados arriba en la tabla de rubros, o seleccionarlos del listado">
          <x14:formula1>
            <xm:f>Datos!$A$1:$A$44</xm:f>
          </x14:formula1>
          <xm:sqref>B67:B169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8"/>
  <sheetViews>
    <sheetView workbookViewId="0">
      <selection activeCell="D39" sqref="D39"/>
    </sheetView>
  </sheetViews>
  <sheetFormatPr baseColWidth="10" defaultRowHeight="15" x14ac:dyDescent="0.25"/>
  <cols>
    <col min="1" max="1" width="6.5703125" style="8" customWidth="1"/>
    <col min="2" max="2" width="13.85546875" style="16" customWidth="1"/>
    <col min="3" max="3" width="54" style="15" customWidth="1"/>
    <col min="4" max="4" width="102.28515625" style="26" customWidth="1"/>
  </cols>
  <sheetData>
    <row r="1" spans="1:4" x14ac:dyDescent="0.25">
      <c r="B1" s="17" t="s">
        <v>44</v>
      </c>
    </row>
    <row r="2" spans="1:4" ht="15.75" thickBot="1" x14ac:dyDescent="0.3">
      <c r="B2" s="18"/>
      <c r="C2" s="19"/>
    </row>
    <row r="3" spans="1:4" x14ac:dyDescent="0.25">
      <c r="B3" s="20" t="s">
        <v>0</v>
      </c>
      <c r="C3" s="21" t="s">
        <v>45</v>
      </c>
      <c r="D3" s="27" t="s">
        <v>19</v>
      </c>
    </row>
    <row r="4" spans="1:4" x14ac:dyDescent="0.25">
      <c r="B4" s="163" t="s">
        <v>46</v>
      </c>
      <c r="C4" s="164"/>
      <c r="D4" s="165"/>
    </row>
    <row r="5" spans="1:4" ht="45" x14ac:dyDescent="0.25">
      <c r="A5" s="31"/>
      <c r="B5" s="32">
        <v>730221</v>
      </c>
      <c r="C5" s="60" t="s">
        <v>78</v>
      </c>
      <c r="D5" s="33" t="s">
        <v>91</v>
      </c>
    </row>
    <row r="6" spans="1:4" ht="60" x14ac:dyDescent="0.25">
      <c r="A6" s="31"/>
      <c r="B6" s="32">
        <v>730606</v>
      </c>
      <c r="C6" s="60" t="s">
        <v>77</v>
      </c>
      <c r="D6" s="33" t="s">
        <v>92</v>
      </c>
    </row>
    <row r="7" spans="1:4" ht="30" x14ac:dyDescent="0.25">
      <c r="A7" s="31"/>
      <c r="B7" s="32">
        <v>780206</v>
      </c>
      <c r="C7" s="34" t="s">
        <v>76</v>
      </c>
      <c r="D7" s="33" t="s">
        <v>93</v>
      </c>
    </row>
    <row r="8" spans="1:4" x14ac:dyDescent="0.25">
      <c r="A8" s="31"/>
      <c r="B8" s="160" t="s">
        <v>47</v>
      </c>
      <c r="C8" s="161"/>
      <c r="D8" s="162"/>
    </row>
    <row r="9" spans="1:4" x14ac:dyDescent="0.25">
      <c r="A9" s="31"/>
      <c r="B9" s="32">
        <v>730201</v>
      </c>
      <c r="C9" s="60" t="s">
        <v>4</v>
      </c>
      <c r="D9" s="33" t="s">
        <v>94</v>
      </c>
    </row>
    <row r="10" spans="1:4" ht="60" x14ac:dyDescent="0.25">
      <c r="A10" s="31"/>
      <c r="B10" s="32">
        <v>730301</v>
      </c>
      <c r="C10" s="60" t="s">
        <v>6</v>
      </c>
      <c r="D10" s="33" t="s">
        <v>90</v>
      </c>
    </row>
    <row r="11" spans="1:4" ht="60" x14ac:dyDescent="0.25">
      <c r="A11" s="31"/>
      <c r="B11" s="76">
        <v>730302</v>
      </c>
      <c r="C11" s="75" t="s">
        <v>5</v>
      </c>
      <c r="D11" s="33" t="s">
        <v>89</v>
      </c>
    </row>
    <row r="12" spans="1:4" s="8" customFormat="1" ht="30" x14ac:dyDescent="0.25">
      <c r="A12" s="31"/>
      <c r="B12" s="77">
        <v>730303</v>
      </c>
      <c r="C12" s="70" t="s">
        <v>7</v>
      </c>
      <c r="D12" s="33" t="s">
        <v>87</v>
      </c>
    </row>
    <row r="13" spans="1:4" ht="30" x14ac:dyDescent="0.25">
      <c r="A13" s="31"/>
      <c r="B13" s="69">
        <v>730304</v>
      </c>
      <c r="C13" s="70" t="s">
        <v>79</v>
      </c>
      <c r="D13" s="33" t="s">
        <v>88</v>
      </c>
    </row>
    <row r="14" spans="1:4" x14ac:dyDescent="0.25">
      <c r="A14" s="31"/>
      <c r="B14" s="160" t="s">
        <v>59</v>
      </c>
      <c r="C14" s="161"/>
      <c r="D14" s="162"/>
    </row>
    <row r="15" spans="1:4" ht="45" x14ac:dyDescent="0.25">
      <c r="A15" s="31"/>
      <c r="B15" s="69">
        <v>730203</v>
      </c>
      <c r="C15" s="70" t="s">
        <v>58</v>
      </c>
      <c r="D15" s="33" t="s">
        <v>95</v>
      </c>
    </row>
    <row r="16" spans="1:4" ht="75" x14ac:dyDescent="0.25">
      <c r="A16" s="31"/>
      <c r="B16" s="76">
        <v>730204</v>
      </c>
      <c r="C16" s="75" t="s">
        <v>8</v>
      </c>
      <c r="D16" s="33" t="s">
        <v>96</v>
      </c>
    </row>
    <row r="17" spans="1:4" ht="30" x14ac:dyDescent="0.25">
      <c r="A17" s="31"/>
      <c r="B17" s="79">
        <v>730248</v>
      </c>
      <c r="C17" s="78" t="s">
        <v>25</v>
      </c>
      <c r="D17" s="33" t="s">
        <v>97</v>
      </c>
    </row>
    <row r="18" spans="1:4" s="8" customFormat="1" ht="60" x14ac:dyDescent="0.25">
      <c r="A18" s="31"/>
      <c r="B18" s="71">
        <v>730249</v>
      </c>
      <c r="C18" s="72" t="s">
        <v>86</v>
      </c>
      <c r="D18" s="33" t="s">
        <v>98</v>
      </c>
    </row>
    <row r="19" spans="1:4" ht="30" x14ac:dyDescent="0.25">
      <c r="A19" s="31"/>
      <c r="B19" s="73">
        <v>730219</v>
      </c>
      <c r="C19" s="61" t="s">
        <v>28</v>
      </c>
      <c r="D19" s="33" t="s">
        <v>49</v>
      </c>
    </row>
    <row r="20" spans="1:4" ht="75" x14ac:dyDescent="0.25">
      <c r="A20" s="31"/>
      <c r="B20" s="32">
        <v>730307</v>
      </c>
      <c r="C20" s="60" t="s">
        <v>29</v>
      </c>
      <c r="D20" s="33" t="s">
        <v>99</v>
      </c>
    </row>
    <row r="21" spans="1:4" x14ac:dyDescent="0.25">
      <c r="A21" s="31"/>
      <c r="B21" s="32">
        <v>730601</v>
      </c>
      <c r="C21" s="60" t="s">
        <v>30</v>
      </c>
      <c r="D21" s="33" t="s">
        <v>100</v>
      </c>
    </row>
    <row r="22" spans="1:4" x14ac:dyDescent="0.25">
      <c r="A22" s="31"/>
      <c r="B22" s="32">
        <v>730504</v>
      </c>
      <c r="C22" s="61" t="s">
        <v>31</v>
      </c>
      <c r="D22" s="33" t="s">
        <v>101</v>
      </c>
    </row>
    <row r="23" spans="1:4" x14ac:dyDescent="0.25">
      <c r="A23" s="31"/>
      <c r="B23" s="32">
        <v>730609</v>
      </c>
      <c r="C23" s="34" t="s">
        <v>53</v>
      </c>
      <c r="D23" s="33" t="s">
        <v>102</v>
      </c>
    </row>
    <row r="24" spans="1:4" ht="45" x14ac:dyDescent="0.25">
      <c r="A24" s="31"/>
      <c r="B24" s="32">
        <v>730612</v>
      </c>
      <c r="C24" s="60" t="s">
        <v>48</v>
      </c>
      <c r="D24" s="33" t="s">
        <v>103</v>
      </c>
    </row>
    <row r="25" spans="1:4" s="8" customFormat="1" ht="30" x14ac:dyDescent="0.25">
      <c r="A25" s="31"/>
      <c r="B25" s="32">
        <v>730804</v>
      </c>
      <c r="C25" s="60" t="s">
        <v>9</v>
      </c>
      <c r="D25" s="33" t="s">
        <v>50</v>
      </c>
    </row>
    <row r="26" spans="1:4" x14ac:dyDescent="0.25">
      <c r="A26" s="31"/>
      <c r="B26" s="32">
        <v>730806</v>
      </c>
      <c r="C26" s="60" t="s">
        <v>51</v>
      </c>
      <c r="D26" s="33" t="s">
        <v>52</v>
      </c>
    </row>
    <row r="27" spans="1:4" ht="30" x14ac:dyDescent="0.25">
      <c r="A27" s="31"/>
      <c r="B27" s="32">
        <v>730807</v>
      </c>
      <c r="C27" s="60" t="s">
        <v>20</v>
      </c>
      <c r="D27" s="33" t="s">
        <v>104</v>
      </c>
    </row>
    <row r="28" spans="1:4" ht="45" x14ac:dyDescent="0.25">
      <c r="A28" s="31"/>
      <c r="B28" s="32">
        <v>730810</v>
      </c>
      <c r="C28" s="60" t="s">
        <v>23</v>
      </c>
      <c r="D28" s="33" t="s">
        <v>105</v>
      </c>
    </row>
    <row r="29" spans="1:4" ht="60" x14ac:dyDescent="0.25">
      <c r="A29" s="31"/>
      <c r="B29" s="32">
        <v>730811</v>
      </c>
      <c r="C29" s="59" t="s">
        <v>36</v>
      </c>
      <c r="D29" s="33" t="s">
        <v>106</v>
      </c>
    </row>
    <row r="30" spans="1:4" ht="30" x14ac:dyDescent="0.25">
      <c r="A30" s="31"/>
      <c r="B30" s="32">
        <v>730812</v>
      </c>
      <c r="C30" s="60" t="s">
        <v>26</v>
      </c>
      <c r="D30" s="33" t="s">
        <v>107</v>
      </c>
    </row>
    <row r="31" spans="1:4" ht="30" x14ac:dyDescent="0.25">
      <c r="A31" s="31"/>
      <c r="B31" s="32">
        <v>730814</v>
      </c>
      <c r="C31" s="60" t="s">
        <v>55</v>
      </c>
      <c r="D31" s="33" t="s">
        <v>108</v>
      </c>
    </row>
    <row r="32" spans="1:4" ht="45" x14ac:dyDescent="0.25">
      <c r="A32" s="31"/>
      <c r="B32" s="32">
        <v>730819</v>
      </c>
      <c r="C32" s="60" t="s">
        <v>54</v>
      </c>
      <c r="D32" s="33" t="s">
        <v>109</v>
      </c>
    </row>
    <row r="33" spans="1:4" ht="105" x14ac:dyDescent="0.25">
      <c r="A33" s="31"/>
      <c r="B33" s="32">
        <v>730823</v>
      </c>
      <c r="C33" s="61" t="s">
        <v>84</v>
      </c>
      <c r="D33" s="33" t="s">
        <v>110</v>
      </c>
    </row>
    <row r="34" spans="1:4" x14ac:dyDescent="0.25">
      <c r="A34" s="31"/>
      <c r="B34" s="32">
        <v>731406</v>
      </c>
      <c r="C34" s="62" t="s">
        <v>38</v>
      </c>
      <c r="D34" s="33" t="s">
        <v>111</v>
      </c>
    </row>
    <row r="35" spans="1:4" ht="17.45" customHeight="1" x14ac:dyDescent="0.25">
      <c r="A35" s="31"/>
      <c r="B35" s="32">
        <v>731409</v>
      </c>
      <c r="C35" s="34" t="s">
        <v>10</v>
      </c>
      <c r="D35" s="33" t="s">
        <v>112</v>
      </c>
    </row>
    <row r="36" spans="1:4" x14ac:dyDescent="0.25">
      <c r="A36" s="31"/>
      <c r="B36" s="32">
        <v>731512</v>
      </c>
      <c r="C36" s="62" t="s">
        <v>27</v>
      </c>
      <c r="D36" s="33" t="s">
        <v>113</v>
      </c>
    </row>
    <row r="37" spans="1:4" s="8" customFormat="1" x14ac:dyDescent="0.25">
      <c r="A37" s="31"/>
      <c r="B37" s="32">
        <v>730822</v>
      </c>
      <c r="C37" s="80" t="s">
        <v>120</v>
      </c>
      <c r="D37" s="80" t="s">
        <v>120</v>
      </c>
    </row>
    <row r="38" spans="1:4" s="8" customFormat="1" x14ac:dyDescent="0.25">
      <c r="A38" s="31"/>
      <c r="B38" s="32">
        <v>730832</v>
      </c>
      <c r="C38" s="80" t="s">
        <v>121</v>
      </c>
      <c r="D38" s="80" t="s">
        <v>121</v>
      </c>
    </row>
    <row r="39" spans="1:4" x14ac:dyDescent="0.25">
      <c r="A39" s="31"/>
      <c r="B39" s="32">
        <v>840106</v>
      </c>
      <c r="C39" s="63" t="s">
        <v>37</v>
      </c>
      <c r="D39" s="64" t="s">
        <v>114</v>
      </c>
    </row>
    <row r="40" spans="1:4" x14ac:dyDescent="0.25">
      <c r="A40" s="31"/>
      <c r="B40" s="32">
        <v>840109</v>
      </c>
      <c r="C40" s="60" t="s">
        <v>10</v>
      </c>
      <c r="D40" s="33" t="s">
        <v>115</v>
      </c>
    </row>
    <row r="41" spans="1:4" ht="15.75" thickBot="1" x14ac:dyDescent="0.3">
      <c r="A41" s="31"/>
      <c r="B41" s="65">
        <v>840512</v>
      </c>
      <c r="C41" s="66" t="s">
        <v>27</v>
      </c>
      <c r="D41" s="67" t="s">
        <v>116</v>
      </c>
    </row>
    <row r="42" spans="1:4" x14ac:dyDescent="0.25">
      <c r="A42" s="31"/>
      <c r="B42" s="160" t="s">
        <v>57</v>
      </c>
      <c r="C42" s="161"/>
      <c r="D42" s="162"/>
    </row>
    <row r="43" spans="1:4" ht="30" x14ac:dyDescent="0.25">
      <c r="A43" s="31"/>
      <c r="B43" s="32">
        <v>840104</v>
      </c>
      <c r="C43" s="60" t="s">
        <v>12</v>
      </c>
      <c r="D43" s="33" t="s">
        <v>21</v>
      </c>
    </row>
    <row r="44" spans="1:4" ht="15.75" thickBot="1" x14ac:dyDescent="0.3">
      <c r="A44" s="31"/>
      <c r="B44" s="69">
        <v>840107</v>
      </c>
      <c r="C44" s="74" t="s">
        <v>13</v>
      </c>
      <c r="D44" s="64" t="s">
        <v>117</v>
      </c>
    </row>
    <row r="45" spans="1:4" x14ac:dyDescent="0.25">
      <c r="C45" s="25"/>
      <c r="D45" s="28"/>
    </row>
    <row r="48" spans="1:4" x14ac:dyDescent="0.25">
      <c r="C48" s="15" t="s">
        <v>39</v>
      </c>
    </row>
  </sheetData>
  <sheetProtection algorithmName="SHA-512" hashValue="8Z2wbceLkWHlA8LI5a6WwR7KpWgvLBGd7jVcBgzcUAw3mjow0kj/iHudR/wnIS1IlJ8Nv0jHGyP8f3jl/MrgKg==" saltValue="BF18kxv5W3AsKTlo9Ev99Q==" spinCount="100000" sheet="1" objects="1" scenarios="1"/>
  <sortState ref="B17:D50">
    <sortCondition ref="B5"/>
  </sortState>
  <mergeCells count="4">
    <mergeCell ref="B14:D14"/>
    <mergeCell ref="B42:D42"/>
    <mergeCell ref="B4:D4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4"/>
  <sheetViews>
    <sheetView workbookViewId="0">
      <selection activeCell="C48" sqref="C48"/>
    </sheetView>
  </sheetViews>
  <sheetFormatPr baseColWidth="10" defaultRowHeight="15" x14ac:dyDescent="0.25"/>
  <cols>
    <col min="1" max="1" width="46.42578125" customWidth="1"/>
  </cols>
  <sheetData>
    <row r="1" spans="1:1" x14ac:dyDescent="0.25">
      <c r="A1" s="14" t="s">
        <v>70</v>
      </c>
    </row>
    <row r="2" spans="1:1" x14ac:dyDescent="0.25">
      <c r="A2" s="14" t="s">
        <v>71</v>
      </c>
    </row>
    <row r="3" spans="1:1" x14ac:dyDescent="0.25">
      <c r="A3" s="10" t="s">
        <v>2</v>
      </c>
    </row>
    <row r="4" spans="1:1" x14ac:dyDescent="0.25">
      <c r="A4" s="47" t="s">
        <v>40</v>
      </c>
    </row>
    <row r="5" spans="1:1" x14ac:dyDescent="0.25">
      <c r="A5" s="47" t="s">
        <v>3</v>
      </c>
    </row>
    <row r="6" spans="1:1" x14ac:dyDescent="0.25">
      <c r="A6" s="47" t="s">
        <v>43</v>
      </c>
    </row>
    <row r="7" spans="1:1" x14ac:dyDescent="0.25">
      <c r="A7" s="47" t="s">
        <v>67</v>
      </c>
    </row>
    <row r="8" spans="1:1" x14ac:dyDescent="0.25">
      <c r="A8" s="47" t="s">
        <v>41</v>
      </c>
    </row>
    <row r="9" spans="1:1" x14ac:dyDescent="0.25">
      <c r="A9" s="47" t="s">
        <v>66</v>
      </c>
    </row>
    <row r="10" spans="1:1" ht="30" x14ac:dyDescent="0.25">
      <c r="A10" s="47" t="s">
        <v>42</v>
      </c>
    </row>
    <row r="11" spans="1:1" x14ac:dyDescent="0.25">
      <c r="A11" s="47" t="s">
        <v>75</v>
      </c>
    </row>
    <row r="12" spans="1:1" x14ac:dyDescent="0.25">
      <c r="A12" s="10" t="s">
        <v>4</v>
      </c>
    </row>
    <row r="13" spans="1:1" x14ac:dyDescent="0.25">
      <c r="A13" s="10" t="s">
        <v>5</v>
      </c>
    </row>
    <row r="14" spans="1:1" x14ac:dyDescent="0.25">
      <c r="A14" s="10" t="s">
        <v>6</v>
      </c>
    </row>
    <row r="15" spans="1:1" x14ac:dyDescent="0.25">
      <c r="A15" s="10" t="s">
        <v>7</v>
      </c>
    </row>
    <row r="16" spans="1:1" x14ac:dyDescent="0.25">
      <c r="A16" s="10" t="s">
        <v>79</v>
      </c>
    </row>
    <row r="17" spans="1:1" x14ac:dyDescent="0.25">
      <c r="A17" s="10" t="s">
        <v>8</v>
      </c>
    </row>
    <row r="18" spans="1:1" x14ac:dyDescent="0.25">
      <c r="A18" s="24" t="s">
        <v>28</v>
      </c>
    </row>
    <row r="19" spans="1:1" x14ac:dyDescent="0.25">
      <c r="A19" s="10" t="s">
        <v>80</v>
      </c>
    </row>
    <row r="20" spans="1:1" x14ac:dyDescent="0.25">
      <c r="A20" s="10" t="s">
        <v>81</v>
      </c>
    </row>
    <row r="21" spans="1:1" x14ac:dyDescent="0.25">
      <c r="A21" s="10" t="s">
        <v>22</v>
      </c>
    </row>
    <row r="22" spans="1:1" ht="30" x14ac:dyDescent="0.25">
      <c r="A22" s="10" t="s">
        <v>68</v>
      </c>
    </row>
    <row r="23" spans="1:1" ht="30" x14ac:dyDescent="0.25">
      <c r="A23" s="10" t="s">
        <v>56</v>
      </c>
    </row>
    <row r="24" spans="1:1" x14ac:dyDescent="0.25">
      <c r="A24" s="10" t="s">
        <v>48</v>
      </c>
    </row>
    <row r="25" spans="1:1" x14ac:dyDescent="0.25">
      <c r="A25" s="10" t="s">
        <v>17</v>
      </c>
    </row>
    <row r="26" spans="1:1" x14ac:dyDescent="0.25">
      <c r="A26" s="10" t="s">
        <v>82</v>
      </c>
    </row>
    <row r="27" spans="1:1" ht="30" x14ac:dyDescent="0.25">
      <c r="A27" s="10" t="s">
        <v>24</v>
      </c>
    </row>
    <row r="28" spans="1:1" x14ac:dyDescent="0.25">
      <c r="A28" s="10" t="s">
        <v>69</v>
      </c>
    </row>
    <row r="29" spans="1:1" ht="30" x14ac:dyDescent="0.25">
      <c r="A29" s="10" t="s">
        <v>23</v>
      </c>
    </row>
    <row r="30" spans="1:1" ht="30" x14ac:dyDescent="0.25">
      <c r="A30" s="9" t="s">
        <v>54</v>
      </c>
    </row>
    <row r="31" spans="1:1" x14ac:dyDescent="0.25">
      <c r="A31" s="10" t="s">
        <v>119</v>
      </c>
    </row>
    <row r="32" spans="1:1" x14ac:dyDescent="0.25">
      <c r="A32" s="10" t="s">
        <v>31</v>
      </c>
    </row>
    <row r="33" spans="1:1" ht="60" x14ac:dyDescent="0.25">
      <c r="A33" s="10" t="s">
        <v>83</v>
      </c>
    </row>
    <row r="34" spans="1:1" x14ac:dyDescent="0.25">
      <c r="A34" s="10" t="s">
        <v>26</v>
      </c>
    </row>
    <row r="35" spans="1:1" ht="30" x14ac:dyDescent="0.25">
      <c r="A35" s="10" t="s">
        <v>55</v>
      </c>
    </row>
    <row r="36" spans="1:1" x14ac:dyDescent="0.25">
      <c r="A36" s="10" t="s">
        <v>84</v>
      </c>
    </row>
    <row r="37" spans="1:1" x14ac:dyDescent="0.25">
      <c r="A37" s="10" t="s">
        <v>51</v>
      </c>
    </row>
    <row r="38" spans="1:1" x14ac:dyDescent="0.25">
      <c r="A38" s="10" t="s">
        <v>27</v>
      </c>
    </row>
    <row r="39" spans="1:1" x14ac:dyDescent="0.25">
      <c r="A39" s="10" t="s">
        <v>85</v>
      </c>
    </row>
    <row r="40" spans="1:1" x14ac:dyDescent="0.25">
      <c r="A40" s="10" t="s">
        <v>118</v>
      </c>
    </row>
    <row r="41" spans="1:1" x14ac:dyDescent="0.25">
      <c r="A41" s="10" t="s">
        <v>12</v>
      </c>
    </row>
    <row r="42" spans="1:1" x14ac:dyDescent="0.25">
      <c r="A42" s="10" t="s">
        <v>13</v>
      </c>
    </row>
    <row r="43" spans="1:1" x14ac:dyDescent="0.25">
      <c r="A43" s="10" t="s">
        <v>120</v>
      </c>
    </row>
    <row r="44" spans="1:1" x14ac:dyDescent="0.25">
      <c r="A44" s="10" t="s">
        <v>121</v>
      </c>
    </row>
  </sheetData>
  <sheetProtection algorithmName="SHA-512" hashValue="Y3xVlK040w3WX6R/+Io/o9YhehakrI1fS3j3nBSF0DlLH3JF6R1VcOweLo1rlmpCZ4sTivK4iyut7PnotXwmsw==" saltValue="8yJ8qGUZrSjvmcT1H+ITK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de ejecución presupuest</vt:lpstr>
      <vt:lpstr>DESCRIPCION ITEMS</vt:lpstr>
      <vt:lpstr>Datos</vt:lpstr>
      <vt:lpstr>'informe de ejecución presupuest'!Área_de_impresión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diucucuenca</dc:creator>
  <cp:lastModifiedBy>HP</cp:lastModifiedBy>
  <cp:lastPrinted>2022-06-10T13:50:29Z</cp:lastPrinted>
  <dcterms:created xsi:type="dcterms:W3CDTF">2012-07-31T21:54:35Z</dcterms:created>
  <dcterms:modified xsi:type="dcterms:W3CDTF">2022-06-10T15:40:24Z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952c383d-e23c-416f-8e4c-c8106d80a517</vt:lpwstr>
  </property>
</Properties>
</file>